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480" windowHeight="9180" activeTab="1"/>
  </bookViews>
  <sheets>
    <sheet name="FBApradinė" sheetId="1" r:id="rId1"/>
    <sheet name="FBA " sheetId="2" r:id="rId2"/>
    <sheet name="VRA" sheetId="3" r:id="rId3"/>
    <sheet name="ARfinansavimas" sheetId="4" r:id="rId4"/>
  </sheets>
  <definedNames>
    <definedName name="_xlnm.Print_Area" localSheetId="3">'ARfinansavimas'!$A$1:$K$37</definedName>
    <definedName name="_xlnm.Print_Area" localSheetId="1">'FBA '!$A$1:$G$106</definedName>
    <definedName name="_xlnm.Print_Area" localSheetId="0">'FBApradinė'!$A$1:$G$96</definedName>
    <definedName name="_xlnm.Print_Area" localSheetId="2">'VRA'!$A$1:$I$59</definedName>
    <definedName name="_xlnm.Print_Titles" localSheetId="3">'ARfinansavimas'!$6:$8</definedName>
    <definedName name="_xlnm.Print_Titles" localSheetId="1">'FBA '!$18:$18</definedName>
    <definedName name="_xlnm.Print_Titles" localSheetId="0">'FBApradinė'!$18:$18</definedName>
  </definedNames>
  <calcPr fullCalcOnLoad="1"/>
</workbook>
</file>

<file path=xl/comments4.xml><?xml version="1.0" encoding="utf-8"?>
<comments xmlns="http://schemas.openxmlformats.org/spreadsheetml/2006/main">
  <authors>
    <author>pk</author>
  </authors>
  <commentList>
    <comment ref="K6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Tikrina su FBA</t>
        </r>
      </text>
    </comment>
    <comment ref="C6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Tikrina su pradine FBA</t>
        </r>
      </text>
    </comment>
    <comment ref="J7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čia nereikia nieko rašyti</t>
        </r>
      </text>
    </comment>
  </commentList>
</comments>
</file>

<file path=xl/sharedStrings.xml><?xml version="1.0" encoding="utf-8"?>
<sst xmlns="http://schemas.openxmlformats.org/spreadsheetml/2006/main" count="539" uniqueCount="276">
  <si>
    <t>Eil. Nr.</t>
  </si>
  <si>
    <t>1.</t>
  </si>
  <si>
    <t>1.1.</t>
  </si>
  <si>
    <t>1.2.</t>
  </si>
  <si>
    <t>2.</t>
  </si>
  <si>
    <t>3.</t>
  </si>
  <si>
    <t>3.1.</t>
  </si>
  <si>
    <t>3.2.</t>
  </si>
  <si>
    <t>4.</t>
  </si>
  <si>
    <t>5.</t>
  </si>
  <si>
    <t>2.1.</t>
  </si>
  <si>
    <t>2.2.</t>
  </si>
  <si>
    <t>4.1.</t>
  </si>
  <si>
    <t>4.2.</t>
  </si>
  <si>
    <t>A.</t>
  </si>
  <si>
    <t>B.</t>
  </si>
  <si>
    <t>C.</t>
  </si>
  <si>
    <t>D.</t>
  </si>
  <si>
    <t>Tarpinių finansinių ataskaitų aiškinamojo rašto</t>
  </si>
  <si>
    <t>3.3.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</si>
  <si>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</si>
  <si>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</si>
  <si>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</si>
  <si>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</si>
  <si>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</si>
  <si>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</si>
  <si>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</si>
  <si>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</si>
  <si>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</si>
  <si>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</si>
  <si>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</si>
  <si>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</si>
  <si>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</si>
  <si>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Biudžeto asignavimai:</t>
  </si>
  <si>
    <t>1.1.1.</t>
  </si>
  <si>
    <t>nepiniginiam turtui įsigyti</t>
  </si>
  <si>
    <t>1.1.2.</t>
  </si>
  <si>
    <t>kitoms išlaidoms kompensuoti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</si>
  <si>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</si>
  <si>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</si>
  <si>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</si>
  <si>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</si>
  <si>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</si>
  <si>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</si>
  <si>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</si>
  <si>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</si>
  <si>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</si>
  <si>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Iš Europos Sąjungos, užsienio valstybių ir tarptautinių organizacijų:</t>
  </si>
  <si>
    <t>3.1.1.</t>
  </si>
  <si>
    <t>3.1.2.</t>
  </si>
  <si>
    <t>3.2.1.</t>
  </si>
  <si>
    <t>3.2.2.</t>
  </si>
  <si>
    <t>Tiesiogiai:</t>
  </si>
  <si>
    <t>3.3.1.</t>
  </si>
  <si>
    <t>3.3.2.</t>
  </si>
  <si>
    <t>Iš kitų šaltinių:</t>
  </si>
  <si>
    <t>Iš viso finansavimo sumų: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</si>
  <si>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</si>
  <si>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</si>
  <si>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</si>
  <si>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</si>
  <si>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</si>
  <si>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</si>
  <si>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</si>
  <si>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</si>
  <si>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Straipsniai</t>
  </si>
  <si>
    <t xml:space="preserve">Pastabos Nr. 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</si>
  <si>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</si>
  <si>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</si>
  <si>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</si>
  <si>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</si>
  <si>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</si>
  <si>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</si>
  <si>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</si>
  <si>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</si>
  <si>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</si>
  <si>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</si>
  <si>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</si>
  <si>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</si>
  <si>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</si>
  <si>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</si>
  <si>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</si>
  <si>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</si>
  <si>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</si>
  <si>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</si>
  <si>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</si>
  <si>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</si>
  <si>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</si>
  <si>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</si>
  <si>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</si>
  <si>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</si>
  <si>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</si>
  <si>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</si>
  <si>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</si>
  <si>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</si>
  <si>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</si>
  <si>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</si>
  <si>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</si>
  <si>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</si>
  <si>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</si>
  <si>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</si>
  <si>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</si>
  <si>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</si>
  <si>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</si>
  <si>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</si>
  <si>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</si>
  <si>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</si>
  <si>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</si>
  <si>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</si>
  <si>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</si>
  <si>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</si>
  <si>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</si>
  <si>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</si>
  <si>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</si>
  <si>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</si>
  <si>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</si>
  <si>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</si>
  <si>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</si>
  <si>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</si>
  <si>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</si>
  <si>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</si>
  <si>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</si>
  <si>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</si>
  <si>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</si>
  <si>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</si>
  <si>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</si>
  <si>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</si>
  <si>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</si>
  <si>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</si>
  <si>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</si>
  <si>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</si>
  <si>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</si>
  <si>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</si>
  <si>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</si>
  <si>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</si>
  <si>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</si>
  <si>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</si>
  <si>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</si>
  <si>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</si>
  <si>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</si>
  <si>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</si>
  <si>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</si>
  <si>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</si>
  <si>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</si>
  <si>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</si>
  <si>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</si>
  <si>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</si>
  <si>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</si>
  <si>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II.5.1</t>
  </si>
  <si>
    <t>Grąžintinos finansavimo sumos</t>
  </si>
  <si>
    <r>
      <t>II.5.2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</si>
  <si>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</si>
  <si>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</si>
  <si>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</si>
  <si>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</si>
  <si>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</si>
  <si>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</si>
  <si>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 11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</si>
  <si>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</si>
  <si>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</si>
  <si>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</si>
  <si>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</si>
  <si>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</si>
  <si>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</si>
  <si>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</si>
  <si>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</si>
  <si>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</si>
  <si>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</si>
  <si>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</si>
  <si>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</si>
  <si>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</si>
  <si>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</si>
  <si>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</si>
  <si>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</si>
  <si>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</si>
  <si>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</si>
  <si>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</si>
  <si>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</si>
  <si>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PRADINĖ FINANSINĖS BŪKLĖS ATASKAITA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</si>
  <si>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</si>
  <si>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</si>
  <si>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</si>
  <si>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</si>
  <si>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</si>
  <si>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</si>
  <si>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</si>
  <si>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</si>
  <si>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</si>
  <si>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</si>
  <si>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</si>
  <si>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</si>
  <si>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</si>
  <si>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</si>
  <si>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</si>
  <si>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</si>
  <si>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</si>
  <si>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</si>
  <si>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</si>
  <si>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</si>
  <si>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</si>
  <si>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</si>
  <si>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</si>
  <si>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</si>
  <si>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</si>
  <si>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</si>
  <si>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</si>
  <si>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</si>
  <si>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</si>
  <si>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</si>
  <si>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</si>
  <si>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</si>
  <si>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</si>
  <si>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</si>
  <si>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</si>
  <si>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</si>
  <si>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</si>
  <si>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</si>
  <si>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</si>
  <si>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</si>
  <si>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</si>
  <si>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</si>
  <si>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</si>
  <si>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</si>
  <si>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</si>
  <si>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</si>
  <si>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</si>
  <si>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</si>
  <si>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</si>
  <si>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</si>
  <si>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</si>
  <si>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</si>
  <si>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</si>
  <si>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</si>
  <si>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</si>
  <si>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</si>
  <si>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</si>
  <si>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</si>
  <si>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</si>
  <si>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</si>
  <si>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</si>
  <si>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</si>
  <si>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</si>
  <si>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</si>
  <si>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</si>
  <si>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</si>
  <si>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</si>
  <si>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</si>
  <si>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</si>
  <si>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</si>
  <si>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</si>
  <si>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</si>
  <si>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</si>
  <si>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</si>
  <si>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</si>
  <si>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</si>
  <si>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</si>
  <si>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</si>
  <si>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</si>
  <si>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</si>
  <si>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Direktorius</t>
  </si>
  <si>
    <t>Marius Baltuška</t>
  </si>
  <si>
    <t>PAGAL 2011 M. SAUSIO 1 D. DUOMENIS</t>
  </si>
  <si>
    <t>Molėtų vaikų globos namai</t>
  </si>
  <si>
    <t>190985787, Jaunimo g. 5 , Molėtai</t>
  </si>
  <si>
    <t>190985787, Jaunimo g. 5, Molėtai</t>
  </si>
  <si>
    <t>2011 04 30</t>
  </si>
  <si>
    <t>Paskutinė praėjusio ataskaitinio laikotarpio diena 2010 03 31</t>
  </si>
  <si>
    <t>Paskutinė praėjusio ataskaitinio laikotarpio diena 2010 12 31</t>
  </si>
  <si>
    <t>Paskutinė ataskaitinio laikotarpio diena 2010 12 31</t>
  </si>
  <si>
    <t>Paskutinė ataskaitinio laikotarpio diena 2011 06 30</t>
  </si>
  <si>
    <t>Ataskaitinis laikotarpis 2011 06 30</t>
  </si>
  <si>
    <t>Praėjęs ataskaitinis laikotarpis 2010 06 30</t>
  </si>
  <si>
    <t>PAGAL 2011 M. BIRŽELIO 30 D. DUOMENIS</t>
  </si>
  <si>
    <t>2011 07 25   Nr.2</t>
  </si>
  <si>
    <t>2011 07 25  Nr. 2</t>
  </si>
  <si>
    <t>4 priedas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</si>
</sst>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/>
    </xf>
    <xf numFmtId="0" fontId="13" fillId="24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23" borderId="11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4" fillId="23" borderId="11" xfId="0" applyFont="1" applyFill="1" applyBorder="1" applyAlignment="1">
      <alignment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4" fillId="23" borderId="23" xfId="0" applyFont="1" applyFill="1" applyBorder="1" applyAlignment="1">
      <alignment horizontal="left" vertical="center"/>
    </xf>
    <xf numFmtId="0" fontId="13" fillId="23" borderId="16" xfId="0" applyFont="1" applyFill="1" applyBorder="1" applyAlignment="1">
      <alignment horizontal="left" vertical="center"/>
    </xf>
    <xf numFmtId="0" fontId="13" fillId="23" borderId="16" xfId="0" applyFont="1" applyFill="1" applyBorder="1" applyAlignment="1">
      <alignment horizontal="left" vertical="center" wrapText="1"/>
    </xf>
    <xf numFmtId="0" fontId="4" fillId="23" borderId="16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 wrapText="1"/>
    </xf>
    <xf numFmtId="0" fontId="4" fillId="23" borderId="11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4" fillId="23" borderId="14" xfId="0" applyFont="1" applyFill="1" applyBorder="1" applyAlignment="1">
      <alignment horizontal="left" vertical="center"/>
    </xf>
    <xf numFmtId="0" fontId="4" fillId="23" borderId="15" xfId="0" applyFont="1" applyFill="1" applyBorder="1" applyAlignment="1">
      <alignment horizontal="left" vertical="center"/>
    </xf>
    <xf numFmtId="0" fontId="4" fillId="23" borderId="15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left" vertical="center"/>
    </xf>
    <xf numFmtId="0" fontId="4" fillId="23" borderId="21" xfId="0" applyFont="1" applyFill="1" applyBorder="1" applyAlignment="1">
      <alignment horizontal="left" vertical="center" wrapText="1"/>
    </xf>
    <xf numFmtId="0" fontId="2" fillId="23" borderId="17" xfId="0" applyFont="1" applyFill="1" applyBorder="1" applyAlignment="1">
      <alignment horizontal="left" vertical="center"/>
    </xf>
    <xf numFmtId="0" fontId="2" fillId="23" borderId="18" xfId="0" applyFont="1" applyFill="1" applyBorder="1" applyAlignment="1">
      <alignment horizontal="left" vertical="center"/>
    </xf>
    <xf numFmtId="0" fontId="2" fillId="23" borderId="18" xfId="0" applyFont="1" applyFill="1" applyBorder="1" applyAlignment="1">
      <alignment horizontal="left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center" wrapText="1"/>
    </xf>
    <xf numFmtId="0" fontId="3" fillId="23" borderId="11" xfId="0" applyFont="1" applyFill="1" applyBorder="1" applyAlignment="1">
      <alignment vertical="center"/>
    </xf>
    <xf numFmtId="0" fontId="6" fillId="23" borderId="11" xfId="0" applyFont="1" applyFill="1" applyBorder="1" applyAlignment="1">
      <alignment vertical="center" wrapText="1"/>
    </xf>
    <xf numFmtId="0" fontId="6" fillId="23" borderId="11" xfId="0" applyFont="1" applyFill="1" applyBorder="1" applyAlignment="1">
      <alignment horizontal="left" vertical="center"/>
    </xf>
    <xf numFmtId="0" fontId="3" fillId="23" borderId="11" xfId="0" applyFont="1" applyFill="1" applyBorder="1" applyAlignment="1">
      <alignment horizontal="left" vertical="center"/>
    </xf>
    <xf numFmtId="0" fontId="20" fillId="23" borderId="11" xfId="0" applyFont="1" applyFill="1" applyBorder="1" applyAlignment="1">
      <alignment vertical="center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left" vertical="center" wrapText="1"/>
    </xf>
    <xf numFmtId="0" fontId="7" fillId="23" borderId="11" xfId="0" applyFont="1" applyFill="1" applyBorder="1" applyAlignment="1">
      <alignment horizontal="center" vertical="center" wrapText="1"/>
    </xf>
    <xf numFmtId="49" fontId="6" fillId="2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9" fillId="23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3" borderId="11" xfId="0" applyNumberFormat="1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 quotePrefix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24" borderId="17" xfId="0" applyNumberFormat="1" applyFont="1" applyFill="1" applyBorder="1" applyAlignment="1" quotePrefix="1">
      <alignment horizontal="left"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49" fontId="4" fillId="24" borderId="17" xfId="0" applyNumberFormat="1" applyFont="1" applyFill="1" applyBorder="1" applyAlignment="1">
      <alignment horizontal="left" vertical="center" wrapText="1"/>
    </xf>
    <xf numFmtId="49" fontId="4" fillId="23" borderId="11" xfId="0" applyNumberFormat="1" applyFont="1" applyFill="1" applyBorder="1" applyAlignment="1" quotePrefix="1">
      <alignment horizontal="left" vertical="center" wrapText="1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3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24" borderId="17" xfId="0" applyNumberFormat="1" applyFont="1" applyFill="1" applyBorder="1" applyAlignment="1" quotePrefix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3" borderId="11" xfId="0" applyNumberFormat="1" applyFont="1" applyFill="1" applyBorder="1" applyAlignment="1" quotePrefix="1">
      <alignment horizontal="center" vertical="center" wrapText="1"/>
    </xf>
    <xf numFmtId="0" fontId="4" fillId="23" borderId="12" xfId="0" applyFont="1" applyFill="1" applyBorder="1" applyAlignment="1">
      <alignment horizontal="left" vertical="center"/>
    </xf>
    <xf numFmtId="0" fontId="2" fillId="23" borderId="13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 wrapText="1"/>
    </xf>
    <xf numFmtId="2" fontId="8" fillId="23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1" fontId="4" fillId="24" borderId="17" xfId="0" applyNumberFormat="1" applyFont="1" applyFill="1" applyBorder="1" applyAlignment="1">
      <alignment vertical="center" wrapText="1"/>
    </xf>
    <xf numFmtId="1" fontId="4" fillId="23" borderId="11" xfId="0" applyNumberFormat="1" applyFont="1" applyFill="1" applyBorder="1" applyAlignment="1">
      <alignment vertical="center" wrapText="1"/>
    </xf>
    <xf numFmtId="1" fontId="4" fillId="24" borderId="11" xfId="0" applyNumberFormat="1" applyFont="1" applyFill="1" applyBorder="1" applyAlignment="1">
      <alignment vertical="center" wrapText="1"/>
    </xf>
    <xf numFmtId="1" fontId="8" fillId="23" borderId="11" xfId="0" applyNumberFormat="1" applyFont="1" applyFill="1" applyBorder="1" applyAlignment="1">
      <alignment horizontal="center" vertical="center" wrapText="1"/>
    </xf>
    <xf numFmtId="1" fontId="7" fillId="23" borderId="11" xfId="0" applyNumberFormat="1" applyFont="1" applyFill="1" applyBorder="1" applyAlignment="1">
      <alignment horizontal="center" vertical="center" wrapText="1"/>
    </xf>
    <xf numFmtId="1" fontId="20" fillId="23" borderId="11" xfId="0" applyNumberFormat="1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3" fillId="23" borderId="1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23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24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0" fillId="23" borderId="13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6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vertical="center" wrapText="1"/>
    </xf>
    <xf numFmtId="0" fontId="10" fillId="24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0" fillId="24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6" fillId="23" borderId="11" xfId="0" applyFont="1" applyFill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3" fillId="23" borderId="11" xfId="0" applyFont="1" applyFill="1" applyBorder="1" applyAlignment="1">
      <alignment vertical="center" wrapText="1"/>
    </xf>
    <xf numFmtId="0" fontId="20" fillId="23" borderId="11" xfId="0" applyFont="1" applyFill="1" applyBorder="1" applyAlignment="1">
      <alignment vertical="center"/>
    </xf>
    <xf numFmtId="0" fontId="6" fillId="2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3" fillId="23" borderId="10" xfId="0" applyFont="1" applyFill="1" applyBorder="1" applyAlignment="1">
      <alignment horizontal="left" vertical="center"/>
    </xf>
    <xf numFmtId="0" fontId="20" fillId="23" borderId="13" xfId="0" applyFont="1" applyFill="1" applyBorder="1" applyAlignment="1">
      <alignment vertical="center"/>
    </xf>
    <xf numFmtId="0" fontId="20" fillId="23" borderId="12" xfId="0" applyFont="1" applyFill="1" applyBorder="1" applyAlignment="1">
      <alignment vertical="center"/>
    </xf>
    <xf numFmtId="0" fontId="3" fillId="23" borderId="10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3" borderId="10" xfId="0" applyFont="1" applyFill="1" applyBorder="1" applyAlignment="1">
      <alignment vertical="center" wrapText="1"/>
    </xf>
    <xf numFmtId="0" fontId="20" fillId="23" borderId="13" xfId="0" applyFont="1" applyFill="1" applyBorder="1" applyAlignment="1">
      <alignment vertical="center" wrapText="1"/>
    </xf>
    <xf numFmtId="0" fontId="20" fillId="23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28125" style="5" customWidth="1"/>
    <col min="2" max="2" width="3.140625" style="14" customWidth="1"/>
    <col min="3" max="3" width="2.7109375" style="14" customWidth="1"/>
    <col min="4" max="4" width="53.140625" style="14" customWidth="1"/>
    <col min="5" max="5" width="7.7109375" style="15" customWidth="1"/>
    <col min="6" max="7" width="11.8515625" style="5" customWidth="1"/>
    <col min="8" max="16384" width="9.140625" style="5" customWidth="1"/>
  </cols>
  <sheetData>
    <row r="1" spans="5:7" ht="24.75" customHeight="1">
      <c r="E1" s="200" t="s">
        <v>57</v>
      </c>
      <c r="F1" s="201"/>
      <c r="G1" s="201"/>
    </row>
    <row r="2" spans="5:7" ht="12.75">
      <c r="E2" s="202" t="s">
        <v>58</v>
      </c>
      <c r="F2" s="203"/>
      <c r="G2" s="203"/>
    </row>
    <row r="4" spans="1:7" ht="12.75">
      <c r="A4" s="204" t="s">
        <v>59</v>
      </c>
      <c r="B4" s="205"/>
      <c r="C4" s="205"/>
      <c r="D4" s="205"/>
      <c r="E4" s="205"/>
      <c r="F4" s="196"/>
      <c r="G4" s="196"/>
    </row>
    <row r="5" spans="1:7" ht="12.75">
      <c r="A5" s="206"/>
      <c r="B5" s="206"/>
      <c r="C5" s="206"/>
      <c r="D5" s="206"/>
      <c r="E5" s="206"/>
      <c r="F5" s="206"/>
      <c r="G5" s="206"/>
    </row>
    <row r="6" spans="1:7" ht="15">
      <c r="A6" s="197" t="s">
        <v>262</v>
      </c>
      <c r="B6" s="198"/>
      <c r="C6" s="198"/>
      <c r="D6" s="198"/>
      <c r="E6" s="198"/>
      <c r="F6" s="199"/>
      <c r="G6" s="199"/>
    </row>
    <row r="7" spans="1:7" ht="12.75">
      <c r="A7" s="194" t="s">
        <v>60</v>
      </c>
      <c r="B7" s="195"/>
      <c r="C7" s="195"/>
      <c r="D7" s="195"/>
      <c r="E7" s="195"/>
      <c r="F7" s="196"/>
      <c r="G7" s="196"/>
    </row>
    <row r="8" spans="1:7" ht="12.75" customHeight="1">
      <c r="A8" s="197" t="s">
        <v>264</v>
      </c>
      <c r="B8" s="198"/>
      <c r="C8" s="198"/>
      <c r="D8" s="198"/>
      <c r="E8" s="198"/>
      <c r="F8" s="199"/>
      <c r="G8" s="199"/>
    </row>
    <row r="9" spans="1:7" ht="12.75">
      <c r="A9" s="212" t="s">
        <v>61</v>
      </c>
      <c r="B9" s="213"/>
      <c r="C9" s="213"/>
      <c r="D9" s="213"/>
      <c r="E9" s="213"/>
      <c r="F9" s="214"/>
      <c r="G9" s="214"/>
    </row>
    <row r="10" spans="1:7" ht="12.75">
      <c r="A10" s="214"/>
      <c r="B10" s="214"/>
      <c r="C10" s="214"/>
      <c r="D10" s="214"/>
      <c r="E10" s="214"/>
      <c r="F10" s="214"/>
      <c r="G10" s="214"/>
    </row>
    <row r="11" spans="1:5" ht="12.75">
      <c r="A11" s="215"/>
      <c r="B11" s="196"/>
      <c r="C11" s="196"/>
      <c r="D11" s="196"/>
      <c r="E11" s="196"/>
    </row>
    <row r="12" spans="1:7" ht="12.75">
      <c r="A12" s="204" t="s">
        <v>178</v>
      </c>
      <c r="B12" s="205"/>
      <c r="C12" s="205"/>
      <c r="D12" s="205"/>
      <c r="E12" s="205"/>
      <c r="F12" s="185"/>
      <c r="G12" s="185"/>
    </row>
    <row r="13" spans="1:7" ht="12.75">
      <c r="A13" s="204" t="s">
        <v>261</v>
      </c>
      <c r="B13" s="205"/>
      <c r="C13" s="205"/>
      <c r="D13" s="205"/>
      <c r="E13" s="205"/>
      <c r="F13" s="185"/>
      <c r="G13" s="185"/>
    </row>
    <row r="14" spans="1:7" ht="12.75">
      <c r="A14" s="16"/>
      <c r="B14" s="17"/>
      <c r="C14" s="17"/>
      <c r="D14" s="17"/>
      <c r="E14" s="17"/>
      <c r="F14" s="19"/>
      <c r="G14" s="19"/>
    </row>
    <row r="15" spans="1:7" s="154" customFormat="1" ht="15.75">
      <c r="A15" s="197" t="s">
        <v>265</v>
      </c>
      <c r="B15" s="198"/>
      <c r="C15" s="198"/>
      <c r="D15" s="198"/>
      <c r="E15" s="198"/>
      <c r="F15" s="199"/>
      <c r="G15" s="199"/>
    </row>
    <row r="16" spans="1:7" ht="12.75">
      <c r="A16" s="194" t="s">
        <v>63</v>
      </c>
      <c r="B16" s="194"/>
      <c r="C16" s="194"/>
      <c r="D16" s="194"/>
      <c r="E16" s="194"/>
      <c r="F16" s="196"/>
      <c r="G16" s="196"/>
    </row>
    <row r="17" spans="1:7" ht="12.75">
      <c r="A17" s="16"/>
      <c r="B17" s="18"/>
      <c r="C17" s="18"/>
      <c r="D17" s="18"/>
      <c r="E17" s="207" t="s">
        <v>64</v>
      </c>
      <c r="F17" s="208"/>
      <c r="G17" s="208"/>
    </row>
    <row r="18" spans="1:7" ht="78" customHeight="1">
      <c r="A18" s="20" t="s">
        <v>0</v>
      </c>
      <c r="B18" s="209" t="s">
        <v>65</v>
      </c>
      <c r="C18" s="210"/>
      <c r="D18" s="211"/>
      <c r="E18" s="21" t="s">
        <v>66</v>
      </c>
      <c r="F18" s="12" t="s">
        <v>268</v>
      </c>
      <c r="G18" s="12" t="s">
        <v>266</v>
      </c>
    </row>
    <row r="19" spans="1:7" s="14" customFormat="1" ht="12.75" customHeight="1">
      <c r="A19" s="94" t="s">
        <v>14</v>
      </c>
      <c r="B19" s="95" t="s">
        <v>67</v>
      </c>
      <c r="C19" s="96"/>
      <c r="D19" s="97"/>
      <c r="E19" s="132"/>
      <c r="F19" s="99">
        <f>F20+F25+F36+F37</f>
        <v>7531685</v>
      </c>
      <c r="G19" s="99">
        <f>G20+G25+G36+G37</f>
        <v>0</v>
      </c>
    </row>
    <row r="20" spans="1:7" s="14" customFormat="1" ht="12.75" customHeight="1">
      <c r="A20" s="100" t="s">
        <v>68</v>
      </c>
      <c r="B20" s="101" t="s">
        <v>69</v>
      </c>
      <c r="C20" s="102"/>
      <c r="D20" s="103"/>
      <c r="E20" s="132"/>
      <c r="F20" s="99">
        <f>SUM(F21+F22+F23+F24)</f>
        <v>0</v>
      </c>
      <c r="G20" s="99">
        <f>SUM(G21+G22+G23+G24)</f>
        <v>0</v>
      </c>
    </row>
    <row r="21" spans="1:7" s="14" customFormat="1" ht="12.75" customHeight="1">
      <c r="A21" s="27" t="s">
        <v>70</v>
      </c>
      <c r="B21" s="28"/>
      <c r="C21" s="29" t="s">
        <v>71</v>
      </c>
      <c r="D21" s="30"/>
      <c r="E21" s="133"/>
      <c r="F21" s="25"/>
      <c r="G21" s="25"/>
    </row>
    <row r="22" spans="1:7" s="14" customFormat="1" ht="12.75" customHeight="1">
      <c r="A22" s="27" t="s">
        <v>72</v>
      </c>
      <c r="B22" s="28"/>
      <c r="C22" s="29" t="s">
        <v>73</v>
      </c>
      <c r="D22" s="31"/>
      <c r="E22" s="134"/>
      <c r="F22" s="25"/>
      <c r="G22" s="25"/>
    </row>
    <row r="23" spans="1:7" s="14" customFormat="1" ht="12.75" customHeight="1">
      <c r="A23" s="27" t="s">
        <v>74</v>
      </c>
      <c r="B23" s="28"/>
      <c r="C23" s="29" t="s">
        <v>75</v>
      </c>
      <c r="D23" s="31"/>
      <c r="E23" s="134"/>
      <c r="F23" s="25"/>
      <c r="G23" s="25"/>
    </row>
    <row r="24" spans="1:7" s="14" customFormat="1" ht="12.75" customHeight="1">
      <c r="A24" s="27" t="s">
        <v>76</v>
      </c>
      <c r="B24" s="28"/>
      <c r="C24" s="29" t="s">
        <v>77</v>
      </c>
      <c r="D24" s="31"/>
      <c r="E24" s="134"/>
      <c r="F24" s="25"/>
      <c r="G24" s="25"/>
    </row>
    <row r="25" spans="1:7" s="14" customFormat="1" ht="12.75" customHeight="1">
      <c r="A25" s="100" t="s">
        <v>78</v>
      </c>
      <c r="B25" s="109" t="s">
        <v>79</v>
      </c>
      <c r="C25" s="110"/>
      <c r="D25" s="111"/>
      <c r="E25" s="135"/>
      <c r="F25" s="163">
        <f>F26+F27+F28+F29+F30+F31+F32+F33+F34+F35</f>
        <v>7531685</v>
      </c>
      <c r="G25" s="99">
        <f>G26+G27+G28+G29+G30+G31+G32+G33+G34+G35</f>
        <v>0</v>
      </c>
    </row>
    <row r="26" spans="1:7" s="14" customFormat="1" ht="12.75" customHeight="1">
      <c r="A26" s="27" t="s">
        <v>80</v>
      </c>
      <c r="B26" s="28"/>
      <c r="C26" s="29" t="s">
        <v>81</v>
      </c>
      <c r="D26" s="31"/>
      <c r="E26" s="134"/>
      <c r="F26" s="25"/>
      <c r="G26" s="25"/>
    </row>
    <row r="27" spans="1:7" s="14" customFormat="1" ht="12.75" customHeight="1">
      <c r="A27" s="27" t="s">
        <v>82</v>
      </c>
      <c r="B27" s="28"/>
      <c r="C27" s="29" t="s">
        <v>83</v>
      </c>
      <c r="D27" s="31"/>
      <c r="E27" s="134"/>
      <c r="F27" s="164">
        <v>6458373</v>
      </c>
      <c r="G27" s="25"/>
    </row>
    <row r="28" spans="1:7" s="14" customFormat="1" ht="12.75" customHeight="1">
      <c r="A28" s="27" t="s">
        <v>84</v>
      </c>
      <c r="B28" s="28"/>
      <c r="C28" s="29" t="s">
        <v>85</v>
      </c>
      <c r="D28" s="31"/>
      <c r="E28" s="134"/>
      <c r="F28" s="25"/>
      <c r="G28" s="25"/>
    </row>
    <row r="29" spans="1:7" s="14" customFormat="1" ht="12.75" customHeight="1">
      <c r="A29" s="27" t="s">
        <v>86</v>
      </c>
      <c r="B29" s="28"/>
      <c r="C29" s="29" t="s">
        <v>87</v>
      </c>
      <c r="D29" s="31"/>
      <c r="E29" s="134"/>
      <c r="F29" s="25"/>
      <c r="G29" s="25"/>
    </row>
    <row r="30" spans="1:7" s="14" customFormat="1" ht="12.75" customHeight="1">
      <c r="A30" s="27" t="s">
        <v>88</v>
      </c>
      <c r="B30" s="28"/>
      <c r="C30" s="29" t="s">
        <v>89</v>
      </c>
      <c r="D30" s="31"/>
      <c r="E30" s="134"/>
      <c r="F30" s="164">
        <v>50565</v>
      </c>
      <c r="G30" s="25"/>
    </row>
    <row r="31" spans="1:7" s="14" customFormat="1" ht="12.75" customHeight="1">
      <c r="A31" s="27" t="s">
        <v>90</v>
      </c>
      <c r="B31" s="28"/>
      <c r="C31" s="29" t="s">
        <v>91</v>
      </c>
      <c r="D31" s="31"/>
      <c r="E31" s="134"/>
      <c r="F31" s="25">
        <v>99481</v>
      </c>
      <c r="G31" s="25"/>
    </row>
    <row r="32" spans="1:7" s="14" customFormat="1" ht="12.75" customHeight="1">
      <c r="A32" s="27" t="s">
        <v>92</v>
      </c>
      <c r="B32" s="28"/>
      <c r="C32" s="29" t="s">
        <v>93</v>
      </c>
      <c r="D32" s="31"/>
      <c r="E32" s="134"/>
      <c r="F32" s="25"/>
      <c r="G32" s="25"/>
    </row>
    <row r="33" spans="1:7" s="14" customFormat="1" ht="12.75" customHeight="1">
      <c r="A33" s="27" t="s">
        <v>94</v>
      </c>
      <c r="B33" s="28"/>
      <c r="C33" s="29" t="s">
        <v>95</v>
      </c>
      <c r="D33" s="31"/>
      <c r="E33" s="134"/>
      <c r="F33" s="25">
        <v>19975</v>
      </c>
      <c r="G33" s="25"/>
    </row>
    <row r="34" spans="1:7" s="14" customFormat="1" ht="12.75" customHeight="1">
      <c r="A34" s="27" t="s">
        <v>96</v>
      </c>
      <c r="B34" s="36"/>
      <c r="C34" s="37" t="s">
        <v>97</v>
      </c>
      <c r="D34" s="38"/>
      <c r="E34" s="134"/>
      <c r="F34" s="25"/>
      <c r="G34" s="25"/>
    </row>
    <row r="35" spans="1:7" s="14" customFormat="1" ht="12.75" customHeight="1">
      <c r="A35" s="27" t="s">
        <v>98</v>
      </c>
      <c r="B35" s="28"/>
      <c r="C35" s="29" t="s">
        <v>99</v>
      </c>
      <c r="D35" s="31"/>
      <c r="E35" s="134"/>
      <c r="F35" s="25">
        <v>903291</v>
      </c>
      <c r="G35" s="25"/>
    </row>
    <row r="36" spans="1:7" s="14" customFormat="1" ht="12.75" customHeight="1">
      <c r="A36" s="26" t="s">
        <v>100</v>
      </c>
      <c r="B36" s="39" t="s">
        <v>101</v>
      </c>
      <c r="C36" s="39"/>
      <c r="D36" s="32"/>
      <c r="E36" s="134"/>
      <c r="F36" s="25"/>
      <c r="G36" s="25"/>
    </row>
    <row r="37" spans="1:7" s="14" customFormat="1" ht="12.75" customHeight="1">
      <c r="A37" s="26" t="s">
        <v>102</v>
      </c>
      <c r="B37" s="39" t="s">
        <v>103</v>
      </c>
      <c r="C37" s="39"/>
      <c r="D37" s="32"/>
      <c r="E37" s="136"/>
      <c r="F37" s="25"/>
      <c r="G37" s="25"/>
    </row>
    <row r="38" spans="1:7" s="14" customFormat="1" ht="12.75" customHeight="1">
      <c r="A38" s="12" t="s">
        <v>15</v>
      </c>
      <c r="B38" s="22" t="s">
        <v>104</v>
      </c>
      <c r="C38" s="23"/>
      <c r="D38" s="2"/>
      <c r="E38" s="134"/>
      <c r="F38" s="25"/>
      <c r="G38" s="25"/>
    </row>
    <row r="39" spans="1:7" s="14" customFormat="1" ht="12.75" customHeight="1">
      <c r="A39" s="94" t="s">
        <v>16</v>
      </c>
      <c r="B39" s="95" t="s">
        <v>105</v>
      </c>
      <c r="C39" s="96"/>
      <c r="D39" s="97"/>
      <c r="E39" s="135"/>
      <c r="F39" s="99">
        <f>F40+F46+F47+F53+F54</f>
        <v>830625</v>
      </c>
      <c r="G39" s="99">
        <f>G40+G46+G47+G53+G54</f>
        <v>0</v>
      </c>
    </row>
    <row r="40" spans="1:7" s="14" customFormat="1" ht="12.75" customHeight="1">
      <c r="A40" s="100" t="s">
        <v>68</v>
      </c>
      <c r="B40" s="101" t="s">
        <v>106</v>
      </c>
      <c r="C40" s="104"/>
      <c r="D40" s="105"/>
      <c r="E40" s="135"/>
      <c r="F40" s="99">
        <f>F41+F42+F43+F44+F45</f>
        <v>68387</v>
      </c>
      <c r="G40" s="99">
        <f>G41+G42+G43+G44+G45</f>
        <v>0</v>
      </c>
    </row>
    <row r="41" spans="1:7" s="14" customFormat="1" ht="12.75" customHeight="1">
      <c r="A41" s="43" t="s">
        <v>70</v>
      </c>
      <c r="B41" s="36"/>
      <c r="C41" s="37" t="s">
        <v>107</v>
      </c>
      <c r="D41" s="38"/>
      <c r="E41" s="134"/>
      <c r="F41" s="25"/>
      <c r="G41" s="25"/>
    </row>
    <row r="42" spans="1:7" s="14" customFormat="1" ht="12.75" customHeight="1">
      <c r="A42" s="43" t="s">
        <v>72</v>
      </c>
      <c r="B42" s="36"/>
      <c r="C42" s="37" t="s">
        <v>108</v>
      </c>
      <c r="D42" s="38"/>
      <c r="E42" s="134"/>
      <c r="F42" s="25">
        <v>68387</v>
      </c>
      <c r="G42" s="25"/>
    </row>
    <row r="43" spans="1:7" s="14" customFormat="1" ht="12.75">
      <c r="A43" s="43" t="s">
        <v>74</v>
      </c>
      <c r="B43" s="36"/>
      <c r="C43" s="37" t="s">
        <v>109</v>
      </c>
      <c r="D43" s="38"/>
      <c r="E43" s="134"/>
      <c r="F43" s="25"/>
      <c r="G43" s="25"/>
    </row>
    <row r="44" spans="1:7" s="14" customFormat="1" ht="12.75">
      <c r="A44" s="43" t="s">
        <v>76</v>
      </c>
      <c r="B44" s="36"/>
      <c r="C44" s="37" t="s">
        <v>110</v>
      </c>
      <c r="D44" s="38"/>
      <c r="E44" s="134"/>
      <c r="F44" s="25"/>
      <c r="G44" s="25"/>
    </row>
    <row r="45" spans="1:7" s="14" customFormat="1" ht="12.75" customHeight="1">
      <c r="A45" s="43" t="s">
        <v>111</v>
      </c>
      <c r="B45" s="40"/>
      <c r="C45" s="187" t="s">
        <v>112</v>
      </c>
      <c r="D45" s="188"/>
      <c r="E45" s="134"/>
      <c r="F45" s="25"/>
      <c r="G45" s="25"/>
    </row>
    <row r="46" spans="1:7" s="14" customFormat="1" ht="12.75" customHeight="1">
      <c r="A46" s="41" t="s">
        <v>78</v>
      </c>
      <c r="B46" s="44" t="s">
        <v>113</v>
      </c>
      <c r="C46" s="45"/>
      <c r="D46" s="46"/>
      <c r="E46" s="134"/>
      <c r="F46" s="25">
        <v>4020</v>
      </c>
      <c r="G46" s="25"/>
    </row>
    <row r="47" spans="1:7" s="14" customFormat="1" ht="12.75" customHeight="1">
      <c r="A47" s="100" t="s">
        <v>100</v>
      </c>
      <c r="B47" s="101" t="s">
        <v>114</v>
      </c>
      <c r="C47" s="104"/>
      <c r="D47" s="105"/>
      <c r="E47" s="135"/>
      <c r="F47" s="99">
        <f>F48+F49+F50+F51+F52</f>
        <v>498314</v>
      </c>
      <c r="G47" s="99">
        <f>G48+G49+G50+G51+G52</f>
        <v>0</v>
      </c>
    </row>
    <row r="48" spans="1:7" s="14" customFormat="1" ht="12.75" customHeight="1">
      <c r="A48" s="47" t="s">
        <v>115</v>
      </c>
      <c r="B48" s="36"/>
      <c r="C48" s="37" t="s">
        <v>116</v>
      </c>
      <c r="D48" s="48"/>
      <c r="E48" s="137"/>
      <c r="F48" s="49"/>
      <c r="G48" s="49"/>
    </row>
    <row r="49" spans="1:7" s="14" customFormat="1" ht="12.75" customHeight="1">
      <c r="A49" s="43" t="s">
        <v>117</v>
      </c>
      <c r="B49" s="36"/>
      <c r="C49" s="37" t="s">
        <v>118</v>
      </c>
      <c r="D49" s="38"/>
      <c r="E49" s="136"/>
      <c r="F49" s="25">
        <v>344720</v>
      </c>
      <c r="G49" s="25"/>
    </row>
    <row r="50" spans="1:7" s="14" customFormat="1" ht="12.75" customHeight="1">
      <c r="A50" s="43" t="s">
        <v>119</v>
      </c>
      <c r="B50" s="36"/>
      <c r="C50" s="187" t="s">
        <v>120</v>
      </c>
      <c r="D50" s="188"/>
      <c r="E50" s="136"/>
      <c r="F50" s="25">
        <v>12169</v>
      </c>
      <c r="G50" s="25"/>
    </row>
    <row r="51" spans="1:7" s="14" customFormat="1" ht="12.75" customHeight="1">
      <c r="A51" s="43" t="s">
        <v>121</v>
      </c>
      <c r="B51" s="36"/>
      <c r="C51" s="37" t="s">
        <v>122</v>
      </c>
      <c r="D51" s="38"/>
      <c r="E51" s="136"/>
      <c r="F51" s="25">
        <v>137141</v>
      </c>
      <c r="G51" s="25"/>
    </row>
    <row r="52" spans="1:7" s="14" customFormat="1" ht="12.75" customHeight="1">
      <c r="A52" s="43" t="s">
        <v>123</v>
      </c>
      <c r="B52" s="36"/>
      <c r="C52" s="37" t="s">
        <v>124</v>
      </c>
      <c r="D52" s="38"/>
      <c r="E52" s="134"/>
      <c r="F52" s="164">
        <v>4284</v>
      </c>
      <c r="G52" s="25"/>
    </row>
    <row r="53" spans="1:7" s="14" customFormat="1" ht="12.75" customHeight="1">
      <c r="A53" s="41" t="s">
        <v>102</v>
      </c>
      <c r="B53" s="50" t="s">
        <v>125</v>
      </c>
      <c r="C53" s="50"/>
      <c r="D53" s="51"/>
      <c r="E53" s="136"/>
      <c r="F53" s="25"/>
      <c r="G53" s="25"/>
    </row>
    <row r="54" spans="1:7" s="14" customFormat="1" ht="12.75" customHeight="1">
      <c r="A54" s="41" t="s">
        <v>126</v>
      </c>
      <c r="B54" s="50" t="s">
        <v>127</v>
      </c>
      <c r="C54" s="50"/>
      <c r="D54" s="51"/>
      <c r="E54" s="134"/>
      <c r="F54" s="25">
        <v>259904</v>
      </c>
      <c r="G54" s="25"/>
    </row>
    <row r="55" spans="1:7" s="14" customFormat="1" ht="12.75" customHeight="1">
      <c r="A55" s="52"/>
      <c r="B55" s="53"/>
      <c r="C55" s="54"/>
      <c r="D55" s="55"/>
      <c r="E55" s="138"/>
      <c r="F55" s="56"/>
      <c r="G55" s="56"/>
    </row>
    <row r="56" spans="1:7" s="14" customFormat="1" ht="12.75" customHeight="1">
      <c r="A56" s="100"/>
      <c r="B56" s="106" t="s">
        <v>128</v>
      </c>
      <c r="C56" s="107"/>
      <c r="D56" s="98"/>
      <c r="E56" s="135"/>
      <c r="F56" s="99">
        <f>F19+F38+F39</f>
        <v>8362310</v>
      </c>
      <c r="G56" s="99">
        <f>G19+G38+G39</f>
        <v>0</v>
      </c>
    </row>
    <row r="57" spans="1:7" s="14" customFormat="1" ht="12.75" customHeight="1">
      <c r="A57" s="27"/>
      <c r="B57" s="28"/>
      <c r="C57" s="57"/>
      <c r="D57" s="30"/>
      <c r="E57" s="139"/>
      <c r="F57" s="25"/>
      <c r="G57" s="25"/>
    </row>
    <row r="58" spans="1:7" s="14" customFormat="1" ht="12.75" customHeight="1">
      <c r="A58" s="94" t="s">
        <v>17</v>
      </c>
      <c r="B58" s="95" t="s">
        <v>129</v>
      </c>
      <c r="C58" s="95"/>
      <c r="D58" s="108"/>
      <c r="E58" s="135"/>
      <c r="F58" s="99">
        <f>F59+F60+F61+F62</f>
        <v>7461228</v>
      </c>
      <c r="G58" s="99">
        <f>G59+G60+G61+G62</f>
        <v>0</v>
      </c>
    </row>
    <row r="59" spans="1:7" s="14" customFormat="1" ht="12.75" customHeight="1">
      <c r="A59" s="26" t="s">
        <v>68</v>
      </c>
      <c r="B59" s="39" t="s">
        <v>130</v>
      </c>
      <c r="C59" s="39"/>
      <c r="D59" s="32"/>
      <c r="E59" s="134"/>
      <c r="F59" s="25">
        <v>2596207</v>
      </c>
      <c r="G59" s="25"/>
    </row>
    <row r="60" spans="1:7" s="14" customFormat="1" ht="12.75" customHeight="1">
      <c r="A60" s="58" t="s">
        <v>78</v>
      </c>
      <c r="B60" s="33" t="s">
        <v>131</v>
      </c>
      <c r="C60" s="34"/>
      <c r="D60" s="35"/>
      <c r="E60" s="140"/>
      <c r="F60" s="56">
        <v>58675</v>
      </c>
      <c r="G60" s="56"/>
    </row>
    <row r="61" spans="1:7" s="14" customFormat="1" ht="12.75" customHeight="1">
      <c r="A61" s="26" t="s">
        <v>100</v>
      </c>
      <c r="B61" s="189" t="s">
        <v>132</v>
      </c>
      <c r="C61" s="190"/>
      <c r="D61" s="191"/>
      <c r="E61" s="134"/>
      <c r="F61" s="25">
        <v>4420191</v>
      </c>
      <c r="G61" s="25"/>
    </row>
    <row r="62" spans="1:7" s="14" customFormat="1" ht="12.75" customHeight="1">
      <c r="A62" s="26" t="s">
        <v>133</v>
      </c>
      <c r="B62" s="39" t="s">
        <v>134</v>
      </c>
      <c r="C62" s="28"/>
      <c r="D62" s="24"/>
      <c r="E62" s="134"/>
      <c r="F62" s="25">
        <v>386155</v>
      </c>
      <c r="G62" s="25"/>
    </row>
    <row r="63" spans="1:7" s="14" customFormat="1" ht="12.75" customHeight="1">
      <c r="A63" s="94" t="s">
        <v>135</v>
      </c>
      <c r="B63" s="95" t="s">
        <v>136</v>
      </c>
      <c r="C63" s="96"/>
      <c r="D63" s="97"/>
      <c r="E63" s="135"/>
      <c r="F63" s="99">
        <f>F64+F68</f>
        <v>716065</v>
      </c>
      <c r="G63" s="99">
        <f>G64+G68</f>
        <v>0</v>
      </c>
    </row>
    <row r="64" spans="1:7" s="14" customFormat="1" ht="12.75" customHeight="1">
      <c r="A64" s="100" t="s">
        <v>68</v>
      </c>
      <c r="B64" s="101" t="s">
        <v>137</v>
      </c>
      <c r="C64" s="104"/>
      <c r="D64" s="105"/>
      <c r="E64" s="135"/>
      <c r="F64" s="99">
        <f>F65+F66+F67</f>
        <v>0</v>
      </c>
      <c r="G64" s="99">
        <f>G65+G66+G67</f>
        <v>0</v>
      </c>
    </row>
    <row r="65" spans="1:7" s="14" customFormat="1" ht="14.25" customHeight="1">
      <c r="A65" s="27" t="s">
        <v>70</v>
      </c>
      <c r="B65" s="59"/>
      <c r="C65" s="29" t="s">
        <v>138</v>
      </c>
      <c r="D65" s="60"/>
      <c r="E65" s="136"/>
      <c r="F65" s="25"/>
      <c r="G65" s="25"/>
    </row>
    <row r="66" spans="1:7" s="14" customFormat="1" ht="12.75" customHeight="1">
      <c r="A66" s="27" t="s">
        <v>72</v>
      </c>
      <c r="B66" s="28"/>
      <c r="C66" s="29" t="s">
        <v>139</v>
      </c>
      <c r="D66" s="31"/>
      <c r="E66" s="134"/>
      <c r="F66" s="25"/>
      <c r="G66" s="25"/>
    </row>
    <row r="67" spans="1:7" s="61" customFormat="1" ht="12.75" customHeight="1">
      <c r="A67" s="27" t="s">
        <v>140</v>
      </c>
      <c r="B67" s="28"/>
      <c r="C67" s="29" t="s">
        <v>141</v>
      </c>
      <c r="D67" s="31"/>
      <c r="E67" s="136"/>
      <c r="F67" s="25"/>
      <c r="G67" s="25"/>
    </row>
    <row r="68" spans="1:7" s="14" customFormat="1" ht="12.75" customHeight="1">
      <c r="A68" s="100" t="s">
        <v>78</v>
      </c>
      <c r="B68" s="109" t="s">
        <v>142</v>
      </c>
      <c r="C68" s="110"/>
      <c r="D68" s="111"/>
      <c r="E68" s="135"/>
      <c r="F68" s="99">
        <f>F69+F70+F71+F72+F73+F76+F77+F78+F79+F80+F81</f>
        <v>716065</v>
      </c>
      <c r="G68" s="99">
        <f>G69+G70+G71+G72+G73+G76+G77+G78+G79+G80+G81</f>
        <v>0</v>
      </c>
    </row>
    <row r="69" spans="1:7" s="14" customFormat="1" ht="12.75" customHeight="1">
      <c r="A69" s="27" t="s">
        <v>80</v>
      </c>
      <c r="B69" s="28"/>
      <c r="C69" s="29" t="s">
        <v>143</v>
      </c>
      <c r="D69" s="30"/>
      <c r="E69" s="134"/>
      <c r="F69" s="25"/>
      <c r="G69" s="25"/>
    </row>
    <row r="70" spans="1:7" s="14" customFormat="1" ht="12.75">
      <c r="A70" s="27" t="s">
        <v>82</v>
      </c>
      <c r="B70" s="59"/>
      <c r="C70" s="29" t="s">
        <v>144</v>
      </c>
      <c r="D70" s="60"/>
      <c r="E70" s="136"/>
      <c r="F70" s="25"/>
      <c r="G70" s="25"/>
    </row>
    <row r="71" spans="1:7" s="14" customFormat="1" ht="12.75">
      <c r="A71" s="27" t="s">
        <v>84</v>
      </c>
      <c r="B71" s="59"/>
      <c r="C71" s="29" t="s">
        <v>145</v>
      </c>
      <c r="D71" s="60"/>
      <c r="E71" s="136"/>
      <c r="F71" s="25"/>
      <c r="G71" s="25"/>
    </row>
    <row r="72" spans="1:7" s="14" customFormat="1" ht="12.75" customHeight="1">
      <c r="A72" s="27" t="s">
        <v>86</v>
      </c>
      <c r="B72" s="42"/>
      <c r="C72" s="62" t="s">
        <v>146</v>
      </c>
      <c r="D72" s="63"/>
      <c r="E72" s="136"/>
      <c r="F72" s="25"/>
      <c r="G72" s="25"/>
    </row>
    <row r="73" spans="1:7" s="14" customFormat="1" ht="12.75" customHeight="1">
      <c r="A73" s="112" t="s">
        <v>88</v>
      </c>
      <c r="B73" s="104"/>
      <c r="C73" s="113" t="s">
        <v>147</v>
      </c>
      <c r="D73" s="114"/>
      <c r="E73" s="135"/>
      <c r="F73" s="99">
        <f>F74+F75</f>
        <v>4444</v>
      </c>
      <c r="G73" s="99">
        <f>G74+G75</f>
        <v>0</v>
      </c>
    </row>
    <row r="74" spans="1:7" s="14" customFormat="1" ht="12.75" customHeight="1">
      <c r="A74" s="43" t="s">
        <v>148</v>
      </c>
      <c r="B74" s="36"/>
      <c r="C74" s="48"/>
      <c r="D74" s="38" t="s">
        <v>149</v>
      </c>
      <c r="E74" s="136"/>
      <c r="F74" s="25">
        <v>4284</v>
      </c>
      <c r="G74" s="25"/>
    </row>
    <row r="75" spans="1:7" s="14" customFormat="1" ht="12.75" customHeight="1">
      <c r="A75" s="43" t="s">
        <v>150</v>
      </c>
      <c r="B75" s="36"/>
      <c r="C75" s="48"/>
      <c r="D75" s="38" t="s">
        <v>151</v>
      </c>
      <c r="E75" s="134"/>
      <c r="F75" s="25">
        <v>160</v>
      </c>
      <c r="G75" s="25"/>
    </row>
    <row r="76" spans="1:7" s="14" customFormat="1" ht="12.75" customHeight="1">
      <c r="A76" s="43" t="s">
        <v>90</v>
      </c>
      <c r="B76" s="45"/>
      <c r="C76" s="64" t="s">
        <v>152</v>
      </c>
      <c r="D76" s="65"/>
      <c r="E76" s="134"/>
      <c r="F76" s="25"/>
      <c r="G76" s="25"/>
    </row>
    <row r="77" spans="1:7" s="14" customFormat="1" ht="12.75" customHeight="1">
      <c r="A77" s="43" t="s">
        <v>92</v>
      </c>
      <c r="B77" s="66"/>
      <c r="C77" s="37" t="s">
        <v>153</v>
      </c>
      <c r="D77" s="67"/>
      <c r="E77" s="136"/>
      <c r="F77" s="25"/>
      <c r="G77" s="25"/>
    </row>
    <row r="78" spans="1:7" s="14" customFormat="1" ht="12.75" customHeight="1">
      <c r="A78" s="27" t="s">
        <v>94</v>
      </c>
      <c r="B78" s="28"/>
      <c r="C78" s="29" t="s">
        <v>154</v>
      </c>
      <c r="D78" s="31"/>
      <c r="E78" s="136"/>
      <c r="F78" s="25">
        <v>623357</v>
      </c>
      <c r="G78" s="25"/>
    </row>
    <row r="79" spans="1:7" s="14" customFormat="1" ht="12.75" customHeight="1">
      <c r="A79" s="43" t="s">
        <v>96</v>
      </c>
      <c r="B79" s="28"/>
      <c r="C79" s="29" t="s">
        <v>155</v>
      </c>
      <c r="D79" s="31"/>
      <c r="E79" s="136"/>
      <c r="F79" s="25">
        <v>474</v>
      </c>
      <c r="G79" s="25"/>
    </row>
    <row r="80" spans="1:7" s="14" customFormat="1" ht="12.75" customHeight="1">
      <c r="A80" s="27" t="s">
        <v>98</v>
      </c>
      <c r="B80" s="36"/>
      <c r="C80" s="37" t="s">
        <v>156</v>
      </c>
      <c r="D80" s="38"/>
      <c r="E80" s="136"/>
      <c r="F80" s="25">
        <v>87790</v>
      </c>
      <c r="G80" s="25"/>
    </row>
    <row r="81" spans="1:7" s="14" customFormat="1" ht="12.75" customHeight="1">
      <c r="A81" s="27" t="s">
        <v>157</v>
      </c>
      <c r="B81" s="28"/>
      <c r="C81" s="29" t="s">
        <v>158</v>
      </c>
      <c r="D81" s="31"/>
      <c r="E81" s="136"/>
      <c r="F81" s="25"/>
      <c r="G81" s="25"/>
    </row>
    <row r="82" spans="1:7" s="14" customFormat="1" ht="12.75" customHeight="1">
      <c r="A82" s="94" t="s">
        <v>159</v>
      </c>
      <c r="B82" s="115" t="s">
        <v>160</v>
      </c>
      <c r="C82" s="116"/>
      <c r="D82" s="117"/>
      <c r="E82" s="141"/>
      <c r="F82" s="99">
        <f>F83+F84+F87+F88</f>
        <v>185017</v>
      </c>
      <c r="G82" s="99">
        <f>G83+G84+G87+G88</f>
        <v>0</v>
      </c>
    </row>
    <row r="83" spans="1:7" s="14" customFormat="1" ht="12.75" customHeight="1">
      <c r="A83" s="26" t="s">
        <v>68</v>
      </c>
      <c r="B83" s="39" t="s">
        <v>161</v>
      </c>
      <c r="C83" s="28"/>
      <c r="D83" s="24"/>
      <c r="E83" s="136"/>
      <c r="F83" s="25"/>
      <c r="G83" s="25"/>
    </row>
    <row r="84" spans="1:7" s="14" customFormat="1" ht="12.75" customHeight="1">
      <c r="A84" s="100" t="s">
        <v>78</v>
      </c>
      <c r="B84" s="101" t="s">
        <v>162</v>
      </c>
      <c r="C84" s="104"/>
      <c r="D84" s="105"/>
      <c r="E84" s="135"/>
      <c r="F84" s="99">
        <f>F85+F86</f>
        <v>0</v>
      </c>
      <c r="G84" s="99">
        <f>G85+G86</f>
        <v>0</v>
      </c>
    </row>
    <row r="85" spans="1:7" s="14" customFormat="1" ht="12.75" customHeight="1">
      <c r="A85" s="27" t="s">
        <v>80</v>
      </c>
      <c r="B85" s="28"/>
      <c r="C85" s="29" t="s">
        <v>163</v>
      </c>
      <c r="D85" s="31"/>
      <c r="E85" s="134"/>
      <c r="F85" s="25"/>
      <c r="G85" s="25"/>
    </row>
    <row r="86" spans="1:7" s="14" customFormat="1" ht="12.75" customHeight="1">
      <c r="A86" s="27" t="s">
        <v>82</v>
      </c>
      <c r="B86" s="28"/>
      <c r="C86" s="29" t="s">
        <v>164</v>
      </c>
      <c r="D86" s="31"/>
      <c r="E86" s="134"/>
      <c r="F86" s="25"/>
      <c r="G86" s="25"/>
    </row>
    <row r="87" spans="1:7" s="14" customFormat="1" ht="12.75" customHeight="1">
      <c r="A87" s="43" t="s">
        <v>100</v>
      </c>
      <c r="B87" s="48" t="s">
        <v>165</v>
      </c>
      <c r="C87" s="48"/>
      <c r="D87" s="71"/>
      <c r="E87" s="134"/>
      <c r="F87" s="25"/>
      <c r="G87" s="25"/>
    </row>
    <row r="88" spans="1:7" s="14" customFormat="1" ht="12.75" customHeight="1">
      <c r="A88" s="118" t="s">
        <v>102</v>
      </c>
      <c r="B88" s="109" t="s">
        <v>166</v>
      </c>
      <c r="C88" s="110"/>
      <c r="D88" s="111"/>
      <c r="E88" s="135"/>
      <c r="F88" s="99">
        <f>F89+F90</f>
        <v>185017</v>
      </c>
      <c r="G88" s="99">
        <f>G89+G90</f>
        <v>0</v>
      </c>
    </row>
    <row r="89" spans="1:7" s="14" customFormat="1" ht="12.75" customHeight="1">
      <c r="A89" s="27" t="s">
        <v>167</v>
      </c>
      <c r="B89" s="23"/>
      <c r="C89" s="29" t="s">
        <v>168</v>
      </c>
      <c r="D89" s="72"/>
      <c r="E89" s="134"/>
      <c r="F89" s="25">
        <v>184857</v>
      </c>
      <c r="G89" s="25"/>
    </row>
    <row r="90" spans="1:7" s="14" customFormat="1" ht="12.75" customHeight="1">
      <c r="A90" s="27" t="s">
        <v>169</v>
      </c>
      <c r="B90" s="23"/>
      <c r="C90" s="29" t="s">
        <v>170</v>
      </c>
      <c r="D90" s="72"/>
      <c r="E90" s="134"/>
      <c r="F90" s="25">
        <v>160</v>
      </c>
      <c r="G90" s="25"/>
    </row>
    <row r="91" spans="1:7" s="14" customFormat="1" ht="12.75" customHeight="1">
      <c r="A91" s="12" t="s">
        <v>171</v>
      </c>
      <c r="B91" s="68" t="s">
        <v>172</v>
      </c>
      <c r="C91" s="70"/>
      <c r="D91" s="70"/>
      <c r="E91" s="134"/>
      <c r="F91" s="25"/>
      <c r="G91" s="25"/>
    </row>
    <row r="92" spans="1:7" s="14" customFormat="1" ht="25.5" customHeight="1">
      <c r="A92" s="12"/>
      <c r="B92" s="69"/>
      <c r="C92" s="73"/>
      <c r="D92" s="73"/>
      <c r="E92" s="134"/>
      <c r="F92" s="25"/>
      <c r="G92" s="25"/>
    </row>
    <row r="93" spans="1:7" s="14" customFormat="1" ht="24.75" customHeight="1">
      <c r="A93" s="94"/>
      <c r="B93" s="192" t="s">
        <v>173</v>
      </c>
      <c r="C93" s="193"/>
      <c r="D93" s="176"/>
      <c r="E93" s="135"/>
      <c r="F93" s="99">
        <f>IF(F56=F58+F63+F82+F91,F58+F63+F82+F91,0)</f>
        <v>8362310</v>
      </c>
      <c r="G93" s="99">
        <f>IF(G56=G58+G63+G82+G91,G58+G63+G82+G91,0)</f>
        <v>0</v>
      </c>
    </row>
    <row r="94" spans="1:7" s="14" customFormat="1" ht="12.75">
      <c r="A94" s="74"/>
      <c r="B94" s="75"/>
      <c r="C94" s="75"/>
      <c r="D94" s="75"/>
      <c r="E94" s="75"/>
      <c r="F94" s="15"/>
      <c r="G94" s="15"/>
    </row>
    <row r="95" spans="1:7" s="14" customFormat="1" ht="25.5" customHeight="1">
      <c r="A95" s="18"/>
      <c r="B95" s="194" t="s">
        <v>259</v>
      </c>
      <c r="C95" s="194"/>
      <c r="D95" s="194"/>
      <c r="E95" s="18" t="s">
        <v>174</v>
      </c>
      <c r="F95" s="194" t="s">
        <v>260</v>
      </c>
      <c r="G95" s="194"/>
    </row>
    <row r="96" spans="2:7" s="14" customFormat="1" ht="25.5">
      <c r="B96" s="194" t="s">
        <v>175</v>
      </c>
      <c r="C96" s="186"/>
      <c r="D96" s="186"/>
      <c r="E96" s="18" t="s">
        <v>176</v>
      </c>
      <c r="F96" s="194" t="s">
        <v>177</v>
      </c>
      <c r="G96" s="194"/>
    </row>
    <row r="97" spans="1:7" s="14" customFormat="1" ht="12.75">
      <c r="A97" s="76"/>
      <c r="B97" s="76"/>
      <c r="C97" s="76"/>
      <c r="D97" s="76"/>
      <c r="E97" s="77"/>
      <c r="F97" s="18"/>
      <c r="G97" s="18"/>
    </row>
    <row r="98" s="14" customFormat="1" ht="12.75">
      <c r="E98" s="15"/>
    </row>
    <row r="99" s="14" customFormat="1" ht="12.75">
      <c r="E99" s="15"/>
    </row>
    <row r="100" s="14" customFormat="1" ht="12.75">
      <c r="E100" s="15"/>
    </row>
    <row r="101" s="14" customFormat="1" ht="12.75">
      <c r="E101" s="15"/>
    </row>
    <row r="102" s="14" customFormat="1" ht="12.75">
      <c r="E102" s="15"/>
    </row>
    <row r="103" s="14" customFormat="1" ht="12.75">
      <c r="E103" s="15"/>
    </row>
    <row r="104" s="14" customFormat="1" ht="12.75">
      <c r="E104" s="15"/>
    </row>
    <row r="105" s="14" customFormat="1" ht="12.75">
      <c r="E105" s="15"/>
    </row>
    <row r="106" s="14" customFormat="1" ht="12.75">
      <c r="E106" s="15"/>
    </row>
    <row r="107" s="14" customFormat="1" ht="12.75">
      <c r="E107" s="15"/>
    </row>
    <row r="108" s="14" customFormat="1" ht="12.75">
      <c r="E108" s="15"/>
    </row>
    <row r="109" s="14" customFormat="1" ht="12.75">
      <c r="E109" s="15"/>
    </row>
    <row r="110" s="14" customFormat="1" ht="12.75">
      <c r="E110" s="15"/>
    </row>
    <row r="111" s="14" customFormat="1" ht="12.75">
      <c r="E111" s="15"/>
    </row>
    <row r="112" s="14" customFormat="1" ht="12.75">
      <c r="E112" s="15"/>
    </row>
    <row r="113" s="14" customFormat="1" ht="12.75">
      <c r="E113" s="15"/>
    </row>
    <row r="114" s="14" customFormat="1" ht="12.75">
      <c r="E114" s="15"/>
    </row>
    <row r="115" s="14" customFormat="1" ht="12.75">
      <c r="E115" s="15"/>
    </row>
    <row r="116" s="14" customFormat="1" ht="12.75">
      <c r="E116" s="15"/>
    </row>
    <row r="117" s="14" customFormat="1" ht="12.75">
      <c r="E117" s="15"/>
    </row>
    <row r="118" s="14" customFormat="1" ht="12.75">
      <c r="E118" s="15"/>
    </row>
    <row r="119" s="14" customFormat="1" ht="12.75">
      <c r="E119" s="15"/>
    </row>
    <row r="120" spans="1:7" ht="12.75">
      <c r="A120" s="14"/>
      <c r="F120" s="14"/>
      <c r="G120" s="14"/>
    </row>
  </sheetData>
  <sheetProtection/>
  <mergeCells count="22">
    <mergeCell ref="B96:D96"/>
    <mergeCell ref="F96:G96"/>
    <mergeCell ref="C45:D45"/>
    <mergeCell ref="C50:D50"/>
    <mergeCell ref="B95:D95"/>
    <mergeCell ref="F95:G95"/>
    <mergeCell ref="B61:D61"/>
    <mergeCell ref="B93:D93"/>
    <mergeCell ref="A9:G10"/>
    <mergeCell ref="A11:E11"/>
    <mergeCell ref="A12:G12"/>
    <mergeCell ref="A13:G13"/>
    <mergeCell ref="A15:G15"/>
    <mergeCell ref="A16:G16"/>
    <mergeCell ref="E17:G17"/>
    <mergeCell ref="B18:D18"/>
    <mergeCell ref="A7:G7"/>
    <mergeCell ref="A8:G8"/>
    <mergeCell ref="E1:G1"/>
    <mergeCell ref="E2:G2"/>
    <mergeCell ref="A4:G5"/>
    <mergeCell ref="A6:G6"/>
  </mergeCells>
  <printOptions/>
  <pageMargins left="0.5118110236220472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showZeros="0" tabSelected="1" zoomScalePageLayoutView="0" workbookViewId="0" topLeftCell="A1">
      <selection activeCell="A15" sqref="A15:G15"/>
    </sheetView>
  </sheetViews>
  <sheetFormatPr defaultColWidth="9.140625" defaultRowHeight="12.75"/>
  <cols>
    <col min="1" max="1" width="6.28125" style="5" customWidth="1"/>
    <col min="2" max="2" width="3.140625" style="14" customWidth="1"/>
    <col min="3" max="3" width="2.7109375" style="14" customWidth="1"/>
    <col min="4" max="4" width="53.140625" style="14" customWidth="1"/>
    <col min="5" max="5" width="7.7109375" style="15" customWidth="1"/>
    <col min="6" max="7" width="11.8515625" style="5" customWidth="1"/>
    <col min="8" max="16384" width="9.140625" style="5" customWidth="1"/>
  </cols>
  <sheetData>
    <row r="1" spans="5:7" ht="24.75" customHeight="1">
      <c r="E1" s="200" t="s">
        <v>57</v>
      </c>
      <c r="F1" s="201"/>
      <c r="G1" s="201"/>
    </row>
    <row r="2" spans="5:7" ht="12.75">
      <c r="E2" s="202" t="s">
        <v>58</v>
      </c>
      <c r="F2" s="203"/>
      <c r="G2" s="203"/>
    </row>
    <row r="4" spans="1:7" ht="12.75">
      <c r="A4" s="204" t="s">
        <v>59</v>
      </c>
      <c r="B4" s="205"/>
      <c r="C4" s="205"/>
      <c r="D4" s="205"/>
      <c r="E4" s="205"/>
      <c r="F4" s="196"/>
      <c r="G4" s="196"/>
    </row>
    <row r="5" spans="1:7" ht="12.75">
      <c r="A5" s="206"/>
      <c r="B5" s="206"/>
      <c r="C5" s="206"/>
      <c r="D5" s="206"/>
      <c r="E5" s="206"/>
      <c r="F5" s="206"/>
      <c r="G5" s="206"/>
    </row>
    <row r="6" spans="1:7" ht="12.75" customHeight="1">
      <c r="A6" s="197" t="s">
        <v>262</v>
      </c>
      <c r="B6" s="198"/>
      <c r="C6" s="198"/>
      <c r="D6" s="198"/>
      <c r="E6" s="198"/>
      <c r="F6" s="199"/>
      <c r="G6" s="199"/>
    </row>
    <row r="7" spans="1:7" ht="12.75">
      <c r="A7" s="194" t="s">
        <v>60</v>
      </c>
      <c r="B7" s="195"/>
      <c r="C7" s="195"/>
      <c r="D7" s="195"/>
      <c r="E7" s="195"/>
      <c r="F7" s="196"/>
      <c r="G7" s="196"/>
    </row>
    <row r="8" spans="1:7" ht="12.75" customHeight="1">
      <c r="A8" s="197" t="s">
        <v>264</v>
      </c>
      <c r="B8" s="198"/>
      <c r="C8" s="198"/>
      <c r="D8" s="198"/>
      <c r="E8" s="198"/>
      <c r="F8" s="199"/>
      <c r="G8" s="199"/>
    </row>
    <row r="9" spans="1:7" ht="12.75">
      <c r="A9" s="212" t="s">
        <v>61</v>
      </c>
      <c r="B9" s="213"/>
      <c r="C9" s="213"/>
      <c r="D9" s="213"/>
      <c r="E9" s="213"/>
      <c r="F9" s="214"/>
      <c r="G9" s="214"/>
    </row>
    <row r="10" spans="1:7" ht="12.75">
      <c r="A10" s="214"/>
      <c r="B10" s="214"/>
      <c r="C10" s="214"/>
      <c r="D10" s="214"/>
      <c r="E10" s="214"/>
      <c r="F10" s="214"/>
      <c r="G10" s="214"/>
    </row>
    <row r="11" spans="1:5" ht="12.75">
      <c r="A11" s="215"/>
      <c r="B11" s="196"/>
      <c r="C11" s="196"/>
      <c r="D11" s="196"/>
      <c r="E11" s="196"/>
    </row>
    <row r="12" spans="1:7" ht="12.75">
      <c r="A12" s="204" t="s">
        <v>62</v>
      </c>
      <c r="B12" s="205"/>
      <c r="C12" s="205"/>
      <c r="D12" s="205"/>
      <c r="E12" s="205"/>
      <c r="F12" s="185"/>
      <c r="G12" s="185"/>
    </row>
    <row r="13" spans="1:7" ht="12.75">
      <c r="A13" s="204" t="s">
        <v>272</v>
      </c>
      <c r="B13" s="205"/>
      <c r="C13" s="205"/>
      <c r="D13" s="205"/>
      <c r="E13" s="205"/>
      <c r="F13" s="185"/>
      <c r="G13" s="185"/>
    </row>
    <row r="14" spans="1:7" ht="12.75">
      <c r="A14" s="16"/>
      <c r="B14" s="17"/>
      <c r="C14" s="17"/>
      <c r="D14" s="17"/>
      <c r="E14" s="17"/>
      <c r="F14" s="19"/>
      <c r="G14" s="19"/>
    </row>
    <row r="15" spans="1:7" s="154" customFormat="1" ht="15.75">
      <c r="A15" s="197" t="s">
        <v>273</v>
      </c>
      <c r="B15" s="198"/>
      <c r="C15" s="198"/>
      <c r="D15" s="198"/>
      <c r="E15" s="198"/>
      <c r="F15" s="199"/>
      <c r="G15" s="199"/>
    </row>
    <row r="16" spans="1:7" ht="12.75">
      <c r="A16" s="194" t="s">
        <v>63</v>
      </c>
      <c r="B16" s="194"/>
      <c r="C16" s="194"/>
      <c r="D16" s="194"/>
      <c r="E16" s="194"/>
      <c r="F16" s="196"/>
      <c r="G16" s="196"/>
    </row>
    <row r="17" spans="1:7" ht="12.75">
      <c r="A17" s="16"/>
      <c r="B17" s="18"/>
      <c r="C17" s="18"/>
      <c r="D17" s="18"/>
      <c r="E17" s="207" t="s">
        <v>64</v>
      </c>
      <c r="F17" s="208"/>
      <c r="G17" s="208"/>
    </row>
    <row r="18" spans="1:7" ht="75.75" customHeight="1">
      <c r="A18" s="20" t="s">
        <v>0</v>
      </c>
      <c r="B18" s="209" t="s">
        <v>65</v>
      </c>
      <c r="C18" s="210"/>
      <c r="D18" s="211"/>
      <c r="E18" s="21" t="s">
        <v>66</v>
      </c>
      <c r="F18" s="12" t="s">
        <v>269</v>
      </c>
      <c r="G18" s="172" t="s">
        <v>267</v>
      </c>
    </row>
    <row r="19" spans="1:7" s="14" customFormat="1" ht="12.75" customHeight="1">
      <c r="A19" s="94" t="s">
        <v>14</v>
      </c>
      <c r="B19" s="95" t="s">
        <v>67</v>
      </c>
      <c r="C19" s="96"/>
      <c r="D19" s="97"/>
      <c r="E19" s="142"/>
      <c r="F19" s="163">
        <f>F20+F25+F36+F37</f>
        <v>8311725</v>
      </c>
      <c r="G19" s="99">
        <f>G20+G25+G36+G37</f>
        <v>7531685</v>
      </c>
    </row>
    <row r="20" spans="1:7" s="14" customFormat="1" ht="12.75" customHeight="1">
      <c r="A20" s="100" t="s">
        <v>68</v>
      </c>
      <c r="B20" s="101" t="s">
        <v>69</v>
      </c>
      <c r="C20" s="102"/>
      <c r="D20" s="103"/>
      <c r="E20" s="142"/>
      <c r="F20" s="163">
        <f>F21+F22+F23+F24</f>
        <v>0</v>
      </c>
      <c r="G20" s="99">
        <f>G21+G22+G23+G24</f>
        <v>0</v>
      </c>
    </row>
    <row r="21" spans="1:7" s="14" customFormat="1" ht="12.75" customHeight="1">
      <c r="A21" s="27" t="s">
        <v>70</v>
      </c>
      <c r="B21" s="28"/>
      <c r="C21" s="29" t="s">
        <v>71</v>
      </c>
      <c r="D21" s="30"/>
      <c r="E21" s="143"/>
      <c r="F21" s="164"/>
      <c r="G21" s="25"/>
    </row>
    <row r="22" spans="1:7" s="14" customFormat="1" ht="12.75" customHeight="1">
      <c r="A22" s="27" t="s">
        <v>72</v>
      </c>
      <c r="B22" s="28"/>
      <c r="C22" s="29" t="s">
        <v>73</v>
      </c>
      <c r="D22" s="31"/>
      <c r="E22" s="144"/>
      <c r="F22" s="164"/>
      <c r="G22" s="25"/>
    </row>
    <row r="23" spans="1:7" s="14" customFormat="1" ht="12.75" customHeight="1">
      <c r="A23" s="27" t="s">
        <v>74</v>
      </c>
      <c r="B23" s="28"/>
      <c r="C23" s="29" t="s">
        <v>75</v>
      </c>
      <c r="D23" s="31"/>
      <c r="E23" s="144"/>
      <c r="F23" s="164"/>
      <c r="G23" s="25"/>
    </row>
    <row r="24" spans="1:7" s="14" customFormat="1" ht="12.75" customHeight="1">
      <c r="A24" s="27" t="s">
        <v>76</v>
      </c>
      <c r="B24" s="28"/>
      <c r="C24" s="29" t="s">
        <v>77</v>
      </c>
      <c r="D24" s="31"/>
      <c r="E24" s="144"/>
      <c r="F24" s="164"/>
      <c r="G24" s="25"/>
    </row>
    <row r="25" spans="1:7" s="14" customFormat="1" ht="12.75" customHeight="1">
      <c r="A25" s="100" t="s">
        <v>78</v>
      </c>
      <c r="B25" s="109" t="s">
        <v>79</v>
      </c>
      <c r="C25" s="110"/>
      <c r="D25" s="111"/>
      <c r="E25" s="145"/>
      <c r="F25" s="163">
        <f>F26+F27+F28+F29+F30+F31+F32+F33+F34+F35</f>
        <v>8311725</v>
      </c>
      <c r="G25" s="99">
        <f>G26+G27+G28+G29+G30+G31+G32+G33+G34+G35</f>
        <v>7531685</v>
      </c>
    </row>
    <row r="26" spans="1:7" s="14" customFormat="1" ht="12.75" customHeight="1">
      <c r="A26" s="27" t="s">
        <v>80</v>
      </c>
      <c r="B26" s="28"/>
      <c r="C26" s="29" t="s">
        <v>81</v>
      </c>
      <c r="D26" s="31"/>
      <c r="E26" s="144"/>
      <c r="F26" s="25"/>
      <c r="G26" s="25"/>
    </row>
    <row r="27" spans="1:7" s="14" customFormat="1" ht="12.75" customHeight="1">
      <c r="A27" s="27" t="s">
        <v>82</v>
      </c>
      <c r="B27" s="28"/>
      <c r="C27" s="29" t="s">
        <v>83</v>
      </c>
      <c r="D27" s="31"/>
      <c r="E27" s="144"/>
      <c r="F27" s="164">
        <v>6414842</v>
      </c>
      <c r="G27" s="25">
        <v>6458373</v>
      </c>
    </row>
    <row r="28" spans="1:7" s="14" customFormat="1" ht="12.75" customHeight="1">
      <c r="A28" s="27" t="s">
        <v>84</v>
      </c>
      <c r="B28" s="28"/>
      <c r="C28" s="29" t="s">
        <v>85</v>
      </c>
      <c r="D28" s="31"/>
      <c r="E28" s="144"/>
      <c r="F28" s="164"/>
      <c r="G28" s="25"/>
    </row>
    <row r="29" spans="1:7" s="14" customFormat="1" ht="12.75" customHeight="1">
      <c r="A29" s="27" t="s">
        <v>86</v>
      </c>
      <c r="B29" s="28"/>
      <c r="C29" s="29" t="s">
        <v>87</v>
      </c>
      <c r="D29" s="31"/>
      <c r="E29" s="144"/>
      <c r="F29" s="164"/>
      <c r="G29" s="25"/>
    </row>
    <row r="30" spans="1:7" s="14" customFormat="1" ht="12.75" customHeight="1">
      <c r="A30" s="27" t="s">
        <v>88</v>
      </c>
      <c r="B30" s="28"/>
      <c r="C30" s="29" t="s">
        <v>89</v>
      </c>
      <c r="D30" s="31"/>
      <c r="E30" s="144"/>
      <c r="F30" s="164">
        <v>59532</v>
      </c>
      <c r="G30" s="25">
        <v>50565</v>
      </c>
    </row>
    <row r="31" spans="1:7" s="14" customFormat="1" ht="12.75" customHeight="1">
      <c r="A31" s="27" t="s">
        <v>90</v>
      </c>
      <c r="B31" s="28"/>
      <c r="C31" s="29" t="s">
        <v>91</v>
      </c>
      <c r="D31" s="31"/>
      <c r="E31" s="144"/>
      <c r="F31" s="25">
        <v>93202</v>
      </c>
      <c r="G31" s="25">
        <v>99481</v>
      </c>
    </row>
    <row r="32" spans="1:7" s="14" customFormat="1" ht="12.75" customHeight="1">
      <c r="A32" s="27" t="s">
        <v>92</v>
      </c>
      <c r="B32" s="28"/>
      <c r="C32" s="29" t="s">
        <v>93</v>
      </c>
      <c r="D32" s="31"/>
      <c r="E32" s="144"/>
      <c r="F32" s="25"/>
      <c r="G32" s="25"/>
    </row>
    <row r="33" spans="1:7" s="14" customFormat="1" ht="12.75" customHeight="1">
      <c r="A33" s="27" t="s">
        <v>94</v>
      </c>
      <c r="B33" s="28"/>
      <c r="C33" s="29" t="s">
        <v>95</v>
      </c>
      <c r="D33" s="31"/>
      <c r="E33" s="144"/>
      <c r="F33" s="25">
        <v>30059</v>
      </c>
      <c r="G33" s="25">
        <v>19975</v>
      </c>
    </row>
    <row r="34" spans="1:7" s="14" customFormat="1" ht="12.75" customHeight="1">
      <c r="A34" s="27" t="s">
        <v>96</v>
      </c>
      <c r="B34" s="36"/>
      <c r="C34" s="37" t="s">
        <v>97</v>
      </c>
      <c r="D34" s="38"/>
      <c r="E34" s="144"/>
      <c r="F34" s="25"/>
      <c r="G34" s="25"/>
    </row>
    <row r="35" spans="1:7" s="14" customFormat="1" ht="12.75" customHeight="1">
      <c r="A35" s="27" t="s">
        <v>98</v>
      </c>
      <c r="B35" s="28"/>
      <c r="C35" s="29" t="s">
        <v>99</v>
      </c>
      <c r="D35" s="31"/>
      <c r="E35" s="144"/>
      <c r="F35" s="25">
        <v>1714090</v>
      </c>
      <c r="G35" s="25">
        <v>903291</v>
      </c>
    </row>
    <row r="36" spans="1:7" s="14" customFormat="1" ht="12.75" customHeight="1">
      <c r="A36" s="26" t="s">
        <v>100</v>
      </c>
      <c r="B36" s="39" t="s">
        <v>101</v>
      </c>
      <c r="C36" s="39"/>
      <c r="D36" s="32"/>
      <c r="E36" s="144"/>
      <c r="F36" s="25"/>
      <c r="G36" s="25"/>
    </row>
    <row r="37" spans="1:7" s="14" customFormat="1" ht="12.75" customHeight="1">
      <c r="A37" s="26" t="s">
        <v>102</v>
      </c>
      <c r="B37" s="39" t="s">
        <v>103</v>
      </c>
      <c r="C37" s="39"/>
      <c r="D37" s="32"/>
      <c r="E37" s="146"/>
      <c r="F37" s="25"/>
      <c r="G37" s="25"/>
    </row>
    <row r="38" spans="1:7" s="14" customFormat="1" ht="12.75" customHeight="1">
      <c r="A38" s="12" t="s">
        <v>15</v>
      </c>
      <c r="B38" s="22" t="s">
        <v>104</v>
      </c>
      <c r="C38" s="23"/>
      <c r="D38" s="2"/>
      <c r="E38" s="144"/>
      <c r="F38" s="25"/>
      <c r="G38" s="25"/>
    </row>
    <row r="39" spans="1:7" s="14" customFormat="1" ht="12.75" customHeight="1">
      <c r="A39" s="94" t="s">
        <v>16</v>
      </c>
      <c r="B39" s="95" t="s">
        <v>105</v>
      </c>
      <c r="C39" s="96"/>
      <c r="D39" s="97"/>
      <c r="E39" s="145"/>
      <c r="F39" s="99">
        <f>F40+F46+F47+F53+F54</f>
        <v>390607</v>
      </c>
      <c r="G39" s="99">
        <f>G40+G46+G47+G53+G54</f>
        <v>830625</v>
      </c>
    </row>
    <row r="40" spans="1:7" s="14" customFormat="1" ht="12.75" customHeight="1">
      <c r="A40" s="100" t="s">
        <v>68</v>
      </c>
      <c r="B40" s="101" t="s">
        <v>106</v>
      </c>
      <c r="C40" s="104"/>
      <c r="D40" s="105"/>
      <c r="E40" s="145"/>
      <c r="F40" s="163">
        <f>F41+F42+F43+F44+F45</f>
        <v>62113</v>
      </c>
      <c r="G40" s="99">
        <f>G41+G42+G43+G44+G45</f>
        <v>68387</v>
      </c>
    </row>
    <row r="41" spans="1:7" s="14" customFormat="1" ht="12.75" customHeight="1">
      <c r="A41" s="43" t="s">
        <v>70</v>
      </c>
      <c r="B41" s="36"/>
      <c r="C41" s="37" t="s">
        <v>107</v>
      </c>
      <c r="D41" s="38"/>
      <c r="E41" s="144"/>
      <c r="F41" s="164"/>
      <c r="G41" s="25"/>
    </row>
    <row r="42" spans="1:7" s="14" customFormat="1" ht="12.75" customHeight="1">
      <c r="A42" s="43" t="s">
        <v>72</v>
      </c>
      <c r="B42" s="36"/>
      <c r="C42" s="37" t="s">
        <v>108</v>
      </c>
      <c r="D42" s="38"/>
      <c r="E42" s="144"/>
      <c r="F42" s="164">
        <v>62113</v>
      </c>
      <c r="G42" s="25">
        <v>68387</v>
      </c>
    </row>
    <row r="43" spans="1:7" s="14" customFormat="1" ht="12.75">
      <c r="A43" s="43" t="s">
        <v>74</v>
      </c>
      <c r="B43" s="36"/>
      <c r="C43" s="37" t="s">
        <v>109</v>
      </c>
      <c r="D43" s="38"/>
      <c r="E43" s="144"/>
      <c r="F43" s="25"/>
      <c r="G43" s="25"/>
    </row>
    <row r="44" spans="1:7" s="14" customFormat="1" ht="12.75">
      <c r="A44" s="43" t="s">
        <v>76</v>
      </c>
      <c r="B44" s="36"/>
      <c r="C44" s="37" t="s">
        <v>110</v>
      </c>
      <c r="D44" s="38"/>
      <c r="E44" s="144"/>
      <c r="F44" s="25"/>
      <c r="G44" s="25"/>
    </row>
    <row r="45" spans="1:7" s="14" customFormat="1" ht="12.75" customHeight="1">
      <c r="A45" s="43" t="s">
        <v>111</v>
      </c>
      <c r="B45" s="40"/>
      <c r="C45" s="187" t="s">
        <v>112</v>
      </c>
      <c r="D45" s="188"/>
      <c r="E45" s="144"/>
      <c r="F45" s="25"/>
      <c r="G45" s="25"/>
    </row>
    <row r="46" spans="1:7" s="14" customFormat="1" ht="12.75" customHeight="1">
      <c r="A46" s="41" t="s">
        <v>78</v>
      </c>
      <c r="B46" s="44" t="s">
        <v>113</v>
      </c>
      <c r="C46" s="45"/>
      <c r="D46" s="46"/>
      <c r="E46" s="144"/>
      <c r="F46" s="25">
        <v>4099</v>
      </c>
      <c r="G46" s="25">
        <v>4020</v>
      </c>
    </row>
    <row r="47" spans="1:7" s="14" customFormat="1" ht="12.75" customHeight="1">
      <c r="A47" s="100" t="s">
        <v>100</v>
      </c>
      <c r="B47" s="101" t="s">
        <v>114</v>
      </c>
      <c r="C47" s="104"/>
      <c r="D47" s="105"/>
      <c r="E47" s="145"/>
      <c r="F47" s="163">
        <f>F48+F49+F50+F51+F52</f>
        <v>195245</v>
      </c>
      <c r="G47" s="99">
        <f>G48+G49+G50+G51+G52</f>
        <v>498314</v>
      </c>
    </row>
    <row r="48" spans="1:7" s="14" customFormat="1" ht="12.75" customHeight="1">
      <c r="A48" s="47" t="s">
        <v>115</v>
      </c>
      <c r="B48" s="36"/>
      <c r="C48" s="37" t="s">
        <v>116</v>
      </c>
      <c r="D48" s="48"/>
      <c r="E48" s="147"/>
      <c r="F48" s="49"/>
      <c r="G48" s="49"/>
    </row>
    <row r="49" spans="1:7" s="14" customFormat="1" ht="12.75" customHeight="1">
      <c r="A49" s="43" t="s">
        <v>117</v>
      </c>
      <c r="B49" s="36"/>
      <c r="C49" s="37" t="s">
        <v>118</v>
      </c>
      <c r="D49" s="38"/>
      <c r="E49" s="146"/>
      <c r="F49" s="25"/>
      <c r="G49" s="25">
        <v>344720</v>
      </c>
    </row>
    <row r="50" spans="1:7" s="14" customFormat="1" ht="12.75" customHeight="1">
      <c r="A50" s="43" t="s">
        <v>119</v>
      </c>
      <c r="B50" s="36"/>
      <c r="C50" s="187" t="s">
        <v>120</v>
      </c>
      <c r="D50" s="188"/>
      <c r="E50" s="146"/>
      <c r="F50" s="25">
        <v>11025</v>
      </c>
      <c r="G50" s="25">
        <v>12169</v>
      </c>
    </row>
    <row r="51" spans="1:7" s="14" customFormat="1" ht="12.75" customHeight="1">
      <c r="A51" s="43" t="s">
        <v>121</v>
      </c>
      <c r="B51" s="36"/>
      <c r="C51" s="37" t="s">
        <v>122</v>
      </c>
      <c r="D51" s="38"/>
      <c r="E51" s="146"/>
      <c r="F51" s="25">
        <v>179302</v>
      </c>
      <c r="G51" s="25">
        <v>137141</v>
      </c>
    </row>
    <row r="52" spans="1:7" s="14" customFormat="1" ht="12.75" customHeight="1">
      <c r="A52" s="43" t="s">
        <v>123</v>
      </c>
      <c r="B52" s="36"/>
      <c r="C52" s="37" t="s">
        <v>124</v>
      </c>
      <c r="D52" s="38"/>
      <c r="E52" s="144"/>
      <c r="F52" s="25">
        <v>4918</v>
      </c>
      <c r="G52" s="25">
        <v>4284</v>
      </c>
    </row>
    <row r="53" spans="1:7" s="14" customFormat="1" ht="12.75" customHeight="1">
      <c r="A53" s="41" t="s">
        <v>102</v>
      </c>
      <c r="B53" s="50" t="s">
        <v>125</v>
      </c>
      <c r="C53" s="50"/>
      <c r="D53" s="51"/>
      <c r="E53" s="146"/>
      <c r="F53" s="25"/>
      <c r="G53" s="25"/>
    </row>
    <row r="54" spans="1:7" s="14" customFormat="1" ht="12.75" customHeight="1">
      <c r="A54" s="41" t="s">
        <v>126</v>
      </c>
      <c r="B54" s="50" t="s">
        <v>127</v>
      </c>
      <c r="C54" s="50"/>
      <c r="D54" s="51"/>
      <c r="E54" s="144"/>
      <c r="F54" s="25">
        <v>129150</v>
      </c>
      <c r="G54" s="25">
        <v>259904</v>
      </c>
    </row>
    <row r="55" spans="1:7" s="14" customFormat="1" ht="12.75" customHeight="1">
      <c r="A55" s="52"/>
      <c r="B55" s="53"/>
      <c r="C55" s="54"/>
      <c r="D55" s="55"/>
      <c r="E55" s="148"/>
      <c r="F55" s="56"/>
      <c r="G55" s="56"/>
    </row>
    <row r="56" spans="1:7" s="14" customFormat="1" ht="12.75" customHeight="1">
      <c r="A56" s="100"/>
      <c r="B56" s="106" t="s">
        <v>128</v>
      </c>
      <c r="C56" s="107"/>
      <c r="D56" s="98"/>
      <c r="E56" s="145"/>
      <c r="F56" s="99">
        <f>F19+F38+F39</f>
        <v>8702332</v>
      </c>
      <c r="G56" s="99">
        <f>G19+G38+G39</f>
        <v>8362310</v>
      </c>
    </row>
    <row r="57" spans="1:7" s="14" customFormat="1" ht="12.75" customHeight="1">
      <c r="A57" s="27"/>
      <c r="B57" s="28"/>
      <c r="C57" s="57"/>
      <c r="D57" s="30"/>
      <c r="E57" s="149"/>
      <c r="F57" s="25"/>
      <c r="G57" s="25"/>
    </row>
    <row r="58" spans="1:7" s="14" customFormat="1" ht="12.75" customHeight="1">
      <c r="A58" s="94" t="s">
        <v>17</v>
      </c>
      <c r="B58" s="95" t="s">
        <v>129</v>
      </c>
      <c r="C58" s="95"/>
      <c r="D58" s="108"/>
      <c r="E58" s="145"/>
      <c r="F58" s="163">
        <f>F59+F60+F61+F62</f>
        <v>8355873</v>
      </c>
      <c r="G58" s="99">
        <f>G59+G60+G61+G62</f>
        <v>7461228</v>
      </c>
    </row>
    <row r="59" spans="1:7" s="14" customFormat="1" ht="12.75" customHeight="1">
      <c r="A59" s="26" t="s">
        <v>68</v>
      </c>
      <c r="B59" s="39" t="s">
        <v>130</v>
      </c>
      <c r="C59" s="39"/>
      <c r="D59" s="32"/>
      <c r="E59" s="144"/>
      <c r="F59" s="25">
        <v>3009046</v>
      </c>
      <c r="G59" s="25">
        <v>2596207</v>
      </c>
    </row>
    <row r="60" spans="1:7" s="14" customFormat="1" ht="12.75" customHeight="1">
      <c r="A60" s="58" t="s">
        <v>78</v>
      </c>
      <c r="B60" s="33" t="s">
        <v>131</v>
      </c>
      <c r="C60" s="34"/>
      <c r="D60" s="35"/>
      <c r="E60" s="150"/>
      <c r="F60" s="162">
        <v>75912</v>
      </c>
      <c r="G60" s="56">
        <v>58675</v>
      </c>
    </row>
    <row r="61" spans="1:7" s="14" customFormat="1" ht="12.75" customHeight="1">
      <c r="A61" s="26" t="s">
        <v>100</v>
      </c>
      <c r="B61" s="189" t="s">
        <v>132</v>
      </c>
      <c r="C61" s="190"/>
      <c r="D61" s="191"/>
      <c r="E61" s="144"/>
      <c r="F61" s="25">
        <v>4890355</v>
      </c>
      <c r="G61" s="25">
        <v>4420191</v>
      </c>
    </row>
    <row r="62" spans="1:7" s="14" customFormat="1" ht="12.75" customHeight="1">
      <c r="A62" s="26" t="s">
        <v>133</v>
      </c>
      <c r="B62" s="39" t="s">
        <v>134</v>
      </c>
      <c r="C62" s="28"/>
      <c r="D62" s="24"/>
      <c r="E62" s="144"/>
      <c r="F62" s="25">
        <v>380560</v>
      </c>
      <c r="G62" s="25">
        <v>386155</v>
      </c>
    </row>
    <row r="63" spans="1:7" s="14" customFormat="1" ht="12.75" customHeight="1">
      <c r="A63" s="94" t="s">
        <v>135</v>
      </c>
      <c r="B63" s="95" t="s">
        <v>136</v>
      </c>
      <c r="C63" s="96"/>
      <c r="D63" s="97"/>
      <c r="E63" s="145"/>
      <c r="F63" s="99">
        <f>F64+F68</f>
        <v>183388</v>
      </c>
      <c r="G63" s="99">
        <f>G64+G68</f>
        <v>716065</v>
      </c>
    </row>
    <row r="64" spans="1:7" s="14" customFormat="1" ht="12.75" customHeight="1">
      <c r="A64" s="100" t="s">
        <v>68</v>
      </c>
      <c r="B64" s="101" t="s">
        <v>137</v>
      </c>
      <c r="C64" s="104"/>
      <c r="D64" s="105"/>
      <c r="E64" s="145"/>
      <c r="F64" s="99">
        <f>F65+F66+F67</f>
        <v>0</v>
      </c>
      <c r="G64" s="99">
        <f>G65+G66+G67</f>
        <v>0</v>
      </c>
    </row>
    <row r="65" spans="1:7" s="14" customFormat="1" ht="14.25" customHeight="1">
      <c r="A65" s="27" t="s">
        <v>70</v>
      </c>
      <c r="B65" s="59"/>
      <c r="C65" s="29" t="s">
        <v>138</v>
      </c>
      <c r="D65" s="60"/>
      <c r="E65" s="146"/>
      <c r="F65" s="25"/>
      <c r="G65" s="25"/>
    </row>
    <row r="66" spans="1:7" s="14" customFormat="1" ht="12.75" customHeight="1">
      <c r="A66" s="27" t="s">
        <v>72</v>
      </c>
      <c r="B66" s="28"/>
      <c r="C66" s="29" t="s">
        <v>139</v>
      </c>
      <c r="D66" s="31"/>
      <c r="E66" s="144"/>
      <c r="F66" s="25"/>
      <c r="G66" s="25"/>
    </row>
    <row r="67" spans="1:7" s="61" customFormat="1" ht="12.75" customHeight="1">
      <c r="A67" s="27" t="s">
        <v>140</v>
      </c>
      <c r="B67" s="28"/>
      <c r="C67" s="29" t="s">
        <v>141</v>
      </c>
      <c r="D67" s="31"/>
      <c r="E67" s="146"/>
      <c r="F67" s="25"/>
      <c r="G67" s="25"/>
    </row>
    <row r="68" spans="1:7" s="14" customFormat="1" ht="12.75" customHeight="1">
      <c r="A68" s="100" t="s">
        <v>78</v>
      </c>
      <c r="B68" s="109" t="s">
        <v>142</v>
      </c>
      <c r="C68" s="110"/>
      <c r="D68" s="111"/>
      <c r="E68" s="145"/>
      <c r="F68" s="99">
        <f>F69+F70+F71+F72+F73+F76+F77+F78+F79+F80+F81</f>
        <v>183388</v>
      </c>
      <c r="G68" s="99">
        <f>G69+G70+G71+G72+G73+G76+G77+G78+G79+G80+G81</f>
        <v>716065</v>
      </c>
    </row>
    <row r="69" spans="1:7" s="14" customFormat="1" ht="12.75" customHeight="1">
      <c r="A69" s="27" t="s">
        <v>80</v>
      </c>
      <c r="B69" s="28"/>
      <c r="C69" s="29" t="s">
        <v>143</v>
      </c>
      <c r="D69" s="30"/>
      <c r="E69" s="144"/>
      <c r="F69" s="25"/>
      <c r="G69" s="25"/>
    </row>
    <row r="70" spans="1:7" s="14" customFormat="1" ht="12.75">
      <c r="A70" s="27" t="s">
        <v>82</v>
      </c>
      <c r="B70" s="59"/>
      <c r="C70" s="29" t="s">
        <v>144</v>
      </c>
      <c r="D70" s="60"/>
      <c r="E70" s="146"/>
      <c r="F70" s="25"/>
      <c r="G70" s="25"/>
    </row>
    <row r="71" spans="1:7" s="14" customFormat="1" ht="12.75">
      <c r="A71" s="27" t="s">
        <v>84</v>
      </c>
      <c r="B71" s="59"/>
      <c r="C71" s="29" t="s">
        <v>145</v>
      </c>
      <c r="D71" s="60"/>
      <c r="E71" s="146"/>
      <c r="F71" s="25"/>
      <c r="G71" s="25"/>
    </row>
    <row r="72" spans="1:7" s="14" customFormat="1" ht="12.75" customHeight="1">
      <c r="A72" s="27" t="s">
        <v>86</v>
      </c>
      <c r="B72" s="42"/>
      <c r="C72" s="62" t="s">
        <v>146</v>
      </c>
      <c r="D72" s="63"/>
      <c r="E72" s="146"/>
      <c r="F72" s="25"/>
      <c r="G72" s="25"/>
    </row>
    <row r="73" spans="1:7" s="14" customFormat="1" ht="12.75" customHeight="1">
      <c r="A73" s="112" t="s">
        <v>88</v>
      </c>
      <c r="B73" s="104"/>
      <c r="C73" s="113" t="s">
        <v>147</v>
      </c>
      <c r="D73" s="114"/>
      <c r="E73" s="145"/>
      <c r="F73" s="99">
        <f>F74+F75</f>
        <v>24230</v>
      </c>
      <c r="G73" s="99">
        <f>G74+G75</f>
        <v>4444</v>
      </c>
    </row>
    <row r="74" spans="1:7" s="14" customFormat="1" ht="12.75" customHeight="1">
      <c r="A74" s="43" t="s">
        <v>148</v>
      </c>
      <c r="B74" s="36"/>
      <c r="C74" s="48"/>
      <c r="D74" s="38" t="s">
        <v>149</v>
      </c>
      <c r="E74" s="146"/>
      <c r="F74" s="25">
        <v>4284</v>
      </c>
      <c r="G74" s="25">
        <v>4284</v>
      </c>
    </row>
    <row r="75" spans="1:7" s="14" customFormat="1" ht="12.75" customHeight="1">
      <c r="A75" s="43" t="s">
        <v>150</v>
      </c>
      <c r="B75" s="36"/>
      <c r="C75" s="48"/>
      <c r="D75" s="38" t="s">
        <v>151</v>
      </c>
      <c r="E75" s="144"/>
      <c r="F75" s="25">
        <v>19946</v>
      </c>
      <c r="G75" s="25">
        <v>160</v>
      </c>
    </row>
    <row r="76" spans="1:7" s="14" customFormat="1" ht="12.75" customHeight="1">
      <c r="A76" s="43" t="s">
        <v>90</v>
      </c>
      <c r="B76" s="45"/>
      <c r="C76" s="64" t="s">
        <v>152</v>
      </c>
      <c r="D76" s="65"/>
      <c r="E76" s="144"/>
      <c r="F76" s="25"/>
      <c r="G76" s="25"/>
    </row>
    <row r="77" spans="1:7" s="14" customFormat="1" ht="12.75" customHeight="1">
      <c r="A77" s="43" t="s">
        <v>92</v>
      </c>
      <c r="B77" s="66"/>
      <c r="C77" s="37" t="s">
        <v>153</v>
      </c>
      <c r="D77" s="67"/>
      <c r="E77" s="146"/>
      <c r="F77" s="25"/>
      <c r="G77" s="25"/>
    </row>
    <row r="78" spans="1:7" s="14" customFormat="1" ht="12.75" customHeight="1">
      <c r="A78" s="27" t="s">
        <v>94</v>
      </c>
      <c r="B78" s="28"/>
      <c r="C78" s="29" t="s">
        <v>154</v>
      </c>
      <c r="D78" s="31"/>
      <c r="E78" s="146"/>
      <c r="F78" s="25">
        <v>27945</v>
      </c>
      <c r="G78" s="25">
        <v>623357</v>
      </c>
    </row>
    <row r="79" spans="1:7" s="14" customFormat="1" ht="12.75" customHeight="1">
      <c r="A79" s="43" t="s">
        <v>96</v>
      </c>
      <c r="B79" s="28"/>
      <c r="C79" s="29" t="s">
        <v>155</v>
      </c>
      <c r="D79" s="31"/>
      <c r="E79" s="146"/>
      <c r="F79" s="25">
        <v>48586</v>
      </c>
      <c r="G79" s="25">
        <v>474</v>
      </c>
    </row>
    <row r="80" spans="1:7" s="14" customFormat="1" ht="12.75" customHeight="1">
      <c r="A80" s="27" t="s">
        <v>98</v>
      </c>
      <c r="B80" s="36"/>
      <c r="C80" s="37" t="s">
        <v>156</v>
      </c>
      <c r="D80" s="38"/>
      <c r="E80" s="146"/>
      <c r="F80" s="164">
        <v>82627</v>
      </c>
      <c r="G80" s="25">
        <v>87790</v>
      </c>
    </row>
    <row r="81" spans="1:7" s="14" customFormat="1" ht="12.75" customHeight="1">
      <c r="A81" s="27" t="s">
        <v>157</v>
      </c>
      <c r="B81" s="28"/>
      <c r="C81" s="29" t="s">
        <v>158</v>
      </c>
      <c r="D81" s="31"/>
      <c r="E81" s="146"/>
      <c r="F81" s="25"/>
      <c r="G81" s="25"/>
    </row>
    <row r="82" spans="1:7" s="14" customFormat="1" ht="12.75" customHeight="1">
      <c r="A82" s="94" t="s">
        <v>159</v>
      </c>
      <c r="B82" s="115" t="s">
        <v>160</v>
      </c>
      <c r="C82" s="116"/>
      <c r="D82" s="117"/>
      <c r="E82" s="151"/>
      <c r="F82" s="99">
        <f>F83+F84+F87+F88</f>
        <v>163071</v>
      </c>
      <c r="G82" s="99">
        <f>G83+G84+G87+G88</f>
        <v>185017</v>
      </c>
    </row>
    <row r="83" spans="1:7" s="14" customFormat="1" ht="12.75" customHeight="1">
      <c r="A83" s="26" t="s">
        <v>68</v>
      </c>
      <c r="B83" s="39" t="s">
        <v>161</v>
      </c>
      <c r="C83" s="28"/>
      <c r="D83" s="24"/>
      <c r="E83" s="146"/>
      <c r="F83" s="25"/>
      <c r="G83" s="25"/>
    </row>
    <row r="84" spans="1:7" s="14" customFormat="1" ht="12.75" customHeight="1">
      <c r="A84" s="100" t="s">
        <v>78</v>
      </c>
      <c r="B84" s="101" t="s">
        <v>162</v>
      </c>
      <c r="C84" s="104"/>
      <c r="D84" s="105"/>
      <c r="E84" s="145"/>
      <c r="F84" s="99">
        <f>F85+F86</f>
        <v>0</v>
      </c>
      <c r="G84" s="99">
        <f>G85+G86</f>
        <v>0</v>
      </c>
    </row>
    <row r="85" spans="1:7" s="14" customFormat="1" ht="12.75" customHeight="1">
      <c r="A85" s="27" t="s">
        <v>80</v>
      </c>
      <c r="B85" s="28"/>
      <c r="C85" s="29" t="s">
        <v>163</v>
      </c>
      <c r="D85" s="31"/>
      <c r="E85" s="144"/>
      <c r="F85" s="25"/>
      <c r="G85" s="25"/>
    </row>
    <row r="86" spans="1:7" s="14" customFormat="1" ht="12.75" customHeight="1">
      <c r="A86" s="27" t="s">
        <v>82</v>
      </c>
      <c r="B86" s="28"/>
      <c r="C86" s="29" t="s">
        <v>164</v>
      </c>
      <c r="D86" s="31"/>
      <c r="E86" s="144"/>
      <c r="F86" s="25"/>
      <c r="G86" s="25"/>
    </row>
    <row r="87" spans="1:7" s="14" customFormat="1" ht="12.75" customHeight="1">
      <c r="A87" s="43" t="s">
        <v>100</v>
      </c>
      <c r="B87" s="48" t="s">
        <v>165</v>
      </c>
      <c r="C87" s="48"/>
      <c r="D87" s="71"/>
      <c r="E87" s="144"/>
      <c r="F87" s="25"/>
      <c r="G87" s="25"/>
    </row>
    <row r="88" spans="1:7" s="14" customFormat="1" ht="12.75" customHeight="1">
      <c r="A88" s="118" t="s">
        <v>102</v>
      </c>
      <c r="B88" s="109" t="s">
        <v>166</v>
      </c>
      <c r="C88" s="110"/>
      <c r="D88" s="111"/>
      <c r="E88" s="145"/>
      <c r="F88" s="163">
        <f>F89+F90</f>
        <v>163071</v>
      </c>
      <c r="G88" s="99">
        <f>G89+G90</f>
        <v>185017</v>
      </c>
    </row>
    <row r="89" spans="1:7" s="14" customFormat="1" ht="12.75" customHeight="1">
      <c r="A89" s="112" t="s">
        <v>167</v>
      </c>
      <c r="B89" s="96"/>
      <c r="C89" s="152" t="s">
        <v>168</v>
      </c>
      <c r="D89" s="153"/>
      <c r="E89" s="145"/>
      <c r="F89" s="99">
        <v>162911</v>
      </c>
      <c r="G89" s="99">
        <v>184857</v>
      </c>
    </row>
    <row r="90" spans="1:7" s="14" customFormat="1" ht="12.75" customHeight="1">
      <c r="A90" s="112" t="s">
        <v>169</v>
      </c>
      <c r="B90" s="96"/>
      <c r="C90" s="152" t="s">
        <v>170</v>
      </c>
      <c r="D90" s="153"/>
      <c r="E90" s="145"/>
      <c r="F90" s="99">
        <v>160</v>
      </c>
      <c r="G90" s="99">
        <v>160</v>
      </c>
    </row>
    <row r="91" spans="1:7" s="14" customFormat="1" ht="12.75" customHeight="1">
      <c r="A91" s="12" t="s">
        <v>171</v>
      </c>
      <c r="B91" s="68" t="s">
        <v>172</v>
      </c>
      <c r="C91" s="70"/>
      <c r="D91" s="70"/>
      <c r="E91" s="144"/>
      <c r="F91" s="25"/>
      <c r="G91" s="25"/>
    </row>
    <row r="92" spans="1:7" s="14" customFormat="1" ht="25.5" customHeight="1">
      <c r="A92" s="12"/>
      <c r="B92" s="69"/>
      <c r="C92" s="73"/>
      <c r="D92" s="73"/>
      <c r="E92" s="144"/>
      <c r="F92" s="25"/>
      <c r="G92" s="25"/>
    </row>
    <row r="93" spans="1:7" s="14" customFormat="1" ht="24.75" customHeight="1">
      <c r="A93" s="94"/>
      <c r="B93" s="192" t="s">
        <v>173</v>
      </c>
      <c r="C93" s="193"/>
      <c r="D93" s="176"/>
      <c r="E93" s="145"/>
      <c r="F93" s="99">
        <f>IF(F56=F58+F63+F82+F91,F58+F63+F82+F91,0)</f>
        <v>8702332</v>
      </c>
      <c r="G93" s="99">
        <f>IF(G56=G58+G63+G82+G91,G58+G63+G82+G91,0)</f>
        <v>8362310</v>
      </c>
    </row>
    <row r="94" spans="1:7" s="14" customFormat="1" ht="12.75">
      <c r="A94" s="74"/>
      <c r="B94" s="75"/>
      <c r="C94" s="75"/>
      <c r="D94" s="75"/>
      <c r="E94" s="75"/>
      <c r="F94" s="15"/>
      <c r="G94" s="15"/>
    </row>
    <row r="95" spans="1:7" s="14" customFormat="1" ht="25.5" customHeight="1">
      <c r="A95" s="18"/>
      <c r="B95" s="194" t="s">
        <v>259</v>
      </c>
      <c r="C95" s="194"/>
      <c r="D95" s="194"/>
      <c r="E95" s="18" t="s">
        <v>174</v>
      </c>
      <c r="F95" s="194" t="s">
        <v>260</v>
      </c>
      <c r="G95" s="194"/>
    </row>
    <row r="96" spans="2:7" s="14" customFormat="1" ht="25.5">
      <c r="B96" s="194" t="s">
        <v>175</v>
      </c>
      <c r="C96" s="186"/>
      <c r="D96" s="186"/>
      <c r="E96" s="18" t="s">
        <v>176</v>
      </c>
      <c r="F96" s="194" t="s">
        <v>177</v>
      </c>
      <c r="G96" s="194"/>
    </row>
    <row r="97" s="14" customFormat="1" ht="12.75">
      <c r="E97" s="15"/>
    </row>
    <row r="98" s="14" customFormat="1" ht="12.75">
      <c r="E98" s="15"/>
    </row>
    <row r="99" s="14" customFormat="1" ht="12.75">
      <c r="E99" s="15"/>
    </row>
    <row r="100" s="14" customFormat="1" ht="12.75">
      <c r="E100" s="15"/>
    </row>
    <row r="101" s="14" customFormat="1" ht="12.75">
      <c r="E101" s="15"/>
    </row>
    <row r="102" s="14" customFormat="1" ht="12.75">
      <c r="E102" s="15"/>
    </row>
    <row r="103" s="14" customFormat="1" ht="12.75">
      <c r="E103" s="15"/>
    </row>
    <row r="104" s="14" customFormat="1" ht="12.75">
      <c r="E104" s="15"/>
    </row>
    <row r="105" s="14" customFormat="1" ht="12.75">
      <c r="E105" s="15"/>
    </row>
    <row r="106" s="14" customFormat="1" ht="12.75">
      <c r="E106" s="15"/>
    </row>
    <row r="107" s="14" customFormat="1" ht="12.75">
      <c r="E107" s="15"/>
    </row>
    <row r="108" s="14" customFormat="1" ht="12.75">
      <c r="E108" s="15"/>
    </row>
    <row r="109" spans="1:7" ht="12.75">
      <c r="A109" s="14"/>
      <c r="F109" s="14"/>
      <c r="G109" s="14"/>
    </row>
  </sheetData>
  <sheetProtection/>
  <mergeCells count="22">
    <mergeCell ref="B96:D96"/>
    <mergeCell ref="F96:G96"/>
    <mergeCell ref="C45:D45"/>
    <mergeCell ref="C50:D50"/>
    <mergeCell ref="B95:D95"/>
    <mergeCell ref="F95:G95"/>
    <mergeCell ref="B61:D61"/>
    <mergeCell ref="B93:D93"/>
    <mergeCell ref="A9:G10"/>
    <mergeCell ref="A11:E11"/>
    <mergeCell ref="A12:G12"/>
    <mergeCell ref="A13:G13"/>
    <mergeCell ref="A15:G15"/>
    <mergeCell ref="A16:G16"/>
    <mergeCell ref="E17:G17"/>
    <mergeCell ref="B18:D18"/>
    <mergeCell ref="A7:G7"/>
    <mergeCell ref="A8:G8"/>
    <mergeCell ref="E1:G1"/>
    <mergeCell ref="E2:G2"/>
    <mergeCell ref="A4:G5"/>
    <mergeCell ref="A6:G6"/>
  </mergeCells>
  <printOptions/>
  <pageMargins left="0.5118110236220472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showZeros="0" zoomScalePageLayoutView="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78"/>
      <c r="G1" s="7" t="s">
        <v>179</v>
      </c>
      <c r="H1" s="79"/>
      <c r="I1" s="79"/>
    </row>
    <row r="2" spans="7:9" ht="15.75">
      <c r="G2" s="7" t="s">
        <v>58</v>
      </c>
      <c r="H2" s="79"/>
      <c r="I2" s="79"/>
    </row>
    <row r="4" spans="1:9" ht="15.75">
      <c r="A4" s="184" t="s">
        <v>180</v>
      </c>
      <c r="B4" s="206"/>
      <c r="C4" s="206"/>
      <c r="D4" s="206"/>
      <c r="E4" s="206"/>
      <c r="F4" s="206"/>
      <c r="G4" s="206"/>
      <c r="H4" s="206"/>
      <c r="I4" s="206"/>
    </row>
    <row r="5" spans="1:9" ht="15.75">
      <c r="A5" s="173" t="s">
        <v>181</v>
      </c>
      <c r="B5" s="206"/>
      <c r="C5" s="206"/>
      <c r="D5" s="206"/>
      <c r="E5" s="206"/>
      <c r="F5" s="206"/>
      <c r="G5" s="206"/>
      <c r="H5" s="206"/>
      <c r="I5" s="206"/>
    </row>
    <row r="6" spans="1:9" ht="15.75">
      <c r="A6" s="174" t="s">
        <v>262</v>
      </c>
      <c r="B6" s="206"/>
      <c r="C6" s="206"/>
      <c r="D6" s="206"/>
      <c r="E6" s="206"/>
      <c r="F6" s="206"/>
      <c r="G6" s="206"/>
      <c r="H6" s="206"/>
      <c r="I6" s="206"/>
    </row>
    <row r="7" spans="1:9" ht="15">
      <c r="A7" s="179" t="s">
        <v>182</v>
      </c>
      <c r="B7" s="180"/>
      <c r="C7" s="180"/>
      <c r="D7" s="180"/>
      <c r="E7" s="180"/>
      <c r="F7" s="180"/>
      <c r="G7" s="180"/>
      <c r="H7" s="180"/>
      <c r="I7" s="180"/>
    </row>
    <row r="8" spans="1:9" ht="15">
      <c r="A8" s="179" t="s">
        <v>263</v>
      </c>
      <c r="B8" s="180"/>
      <c r="C8" s="180"/>
      <c r="D8" s="180"/>
      <c r="E8" s="180"/>
      <c r="F8" s="180"/>
      <c r="G8" s="180"/>
      <c r="H8" s="180"/>
      <c r="I8" s="180"/>
    </row>
    <row r="9" spans="1:9" ht="15">
      <c r="A9" s="179" t="s">
        <v>183</v>
      </c>
      <c r="B9" s="180"/>
      <c r="C9" s="180"/>
      <c r="D9" s="180"/>
      <c r="E9" s="180"/>
      <c r="F9" s="180"/>
      <c r="G9" s="180"/>
      <c r="H9" s="180"/>
      <c r="I9" s="180"/>
    </row>
    <row r="10" spans="1:9" ht="15">
      <c r="A10" s="179" t="s">
        <v>184</v>
      </c>
      <c r="B10" s="206"/>
      <c r="C10" s="206"/>
      <c r="D10" s="206"/>
      <c r="E10" s="206"/>
      <c r="F10" s="206"/>
      <c r="G10" s="206"/>
      <c r="H10" s="206"/>
      <c r="I10" s="206"/>
    </row>
    <row r="11" spans="1:9" ht="15">
      <c r="A11" s="175"/>
      <c r="B11" s="180"/>
      <c r="C11" s="180"/>
      <c r="D11" s="180"/>
      <c r="E11" s="180"/>
      <c r="F11" s="180"/>
      <c r="G11" s="180"/>
      <c r="H11" s="180"/>
      <c r="I11" s="180"/>
    </row>
    <row r="12" spans="1:9" ht="15">
      <c r="A12" s="179" t="s">
        <v>185</v>
      </c>
      <c r="B12" s="180"/>
      <c r="C12" s="180"/>
      <c r="D12" s="180"/>
      <c r="E12" s="180"/>
      <c r="F12" s="180"/>
      <c r="G12" s="180"/>
      <c r="H12" s="180"/>
      <c r="I12" s="180"/>
    </row>
    <row r="13" spans="1:9" ht="15">
      <c r="A13" s="179"/>
      <c r="B13" s="180"/>
      <c r="C13" s="180"/>
      <c r="D13" s="180"/>
      <c r="E13" s="180"/>
      <c r="F13" s="180"/>
      <c r="G13" s="180"/>
      <c r="H13" s="180"/>
      <c r="I13" s="180"/>
    </row>
    <row r="14" spans="1:9" ht="15">
      <c r="A14" s="179" t="s">
        <v>272</v>
      </c>
      <c r="B14" s="180"/>
      <c r="C14" s="180"/>
      <c r="D14" s="180"/>
      <c r="E14" s="180"/>
      <c r="F14" s="180"/>
      <c r="G14" s="180"/>
      <c r="H14" s="180"/>
      <c r="I14" s="180"/>
    </row>
    <row r="15" spans="1:9" ht="15">
      <c r="A15" s="179" t="s">
        <v>274</v>
      </c>
      <c r="B15" s="180"/>
      <c r="C15" s="180"/>
      <c r="D15" s="180"/>
      <c r="E15" s="180"/>
      <c r="F15" s="180"/>
      <c r="G15" s="180"/>
      <c r="H15" s="180"/>
      <c r="I15" s="180"/>
    </row>
    <row r="16" spans="1:9" ht="15">
      <c r="A16" s="179" t="s">
        <v>63</v>
      </c>
      <c r="B16" s="180"/>
      <c r="C16" s="180"/>
      <c r="D16" s="180"/>
      <c r="E16" s="180"/>
      <c r="F16" s="180"/>
      <c r="G16" s="180"/>
      <c r="H16" s="180"/>
      <c r="I16" s="180"/>
    </row>
    <row r="17" spans="1:9" s="80" customFormat="1" ht="15">
      <c r="A17" s="217" t="s">
        <v>64</v>
      </c>
      <c r="B17" s="180"/>
      <c r="C17" s="180"/>
      <c r="D17" s="180"/>
      <c r="E17" s="180"/>
      <c r="F17" s="180"/>
      <c r="G17" s="180"/>
      <c r="H17" s="180"/>
      <c r="I17" s="180"/>
    </row>
    <row r="18" spans="1:9" s="82" customFormat="1" ht="60.75" customHeight="1">
      <c r="A18" s="218" t="s">
        <v>0</v>
      </c>
      <c r="B18" s="218"/>
      <c r="C18" s="218" t="s">
        <v>65</v>
      </c>
      <c r="D18" s="219"/>
      <c r="E18" s="219"/>
      <c r="F18" s="219"/>
      <c r="G18" s="81" t="s">
        <v>186</v>
      </c>
      <c r="H18" s="81" t="s">
        <v>270</v>
      </c>
      <c r="I18" s="81" t="s">
        <v>271</v>
      </c>
    </row>
    <row r="19" spans="1:9" ht="15.75">
      <c r="A19" s="119" t="s">
        <v>14</v>
      </c>
      <c r="B19" s="120" t="s">
        <v>187</v>
      </c>
      <c r="C19" s="220" t="s">
        <v>187</v>
      </c>
      <c r="D19" s="221"/>
      <c r="E19" s="221"/>
      <c r="F19" s="221"/>
      <c r="G19" s="128"/>
      <c r="H19" s="170">
        <f>H20+H25+H26</f>
        <v>914081</v>
      </c>
      <c r="I19" s="120">
        <f>I20+I25+I26</f>
        <v>1128569</v>
      </c>
    </row>
    <row r="20" spans="1:9" ht="15.75">
      <c r="A20" s="121" t="s">
        <v>68</v>
      </c>
      <c r="B20" s="122" t="s">
        <v>188</v>
      </c>
      <c r="C20" s="222" t="s">
        <v>188</v>
      </c>
      <c r="D20" s="222"/>
      <c r="E20" s="222"/>
      <c r="F20" s="222"/>
      <c r="G20" s="128"/>
      <c r="H20" s="120">
        <f>H21+H22+H23+H24</f>
        <v>855659</v>
      </c>
      <c r="I20" s="120">
        <f>I21+I22+I23+I24</f>
        <v>956376</v>
      </c>
    </row>
    <row r="21" spans="1:9" ht="15.75">
      <c r="A21" s="86" t="s">
        <v>189</v>
      </c>
      <c r="B21" s="87" t="s">
        <v>130</v>
      </c>
      <c r="C21" s="181" t="s">
        <v>130</v>
      </c>
      <c r="D21" s="181"/>
      <c r="E21" s="181"/>
      <c r="F21" s="181"/>
      <c r="G21" s="129"/>
      <c r="H21" s="88">
        <v>742612</v>
      </c>
      <c r="I21" s="83">
        <v>857164</v>
      </c>
    </row>
    <row r="22" spans="1:9" ht="15.75">
      <c r="A22" s="86" t="s">
        <v>190</v>
      </c>
      <c r="B22" s="89" t="s">
        <v>191</v>
      </c>
      <c r="C22" s="182" t="s">
        <v>191</v>
      </c>
      <c r="D22" s="182"/>
      <c r="E22" s="182"/>
      <c r="F22" s="182"/>
      <c r="G22" s="129"/>
      <c r="H22" s="169">
        <v>64499</v>
      </c>
      <c r="I22" s="83">
        <v>16737</v>
      </c>
    </row>
    <row r="23" spans="1:9" ht="15.75">
      <c r="A23" s="86" t="s">
        <v>192</v>
      </c>
      <c r="B23" s="87" t="s">
        <v>193</v>
      </c>
      <c r="C23" s="182" t="s">
        <v>193</v>
      </c>
      <c r="D23" s="182"/>
      <c r="E23" s="182"/>
      <c r="F23" s="182"/>
      <c r="G23" s="129"/>
      <c r="H23" s="89">
        <v>37114</v>
      </c>
      <c r="I23" s="83">
        <v>28381</v>
      </c>
    </row>
    <row r="24" spans="1:9" ht="15.75">
      <c r="A24" s="86" t="s">
        <v>194</v>
      </c>
      <c r="B24" s="89" t="s">
        <v>195</v>
      </c>
      <c r="C24" s="182" t="s">
        <v>195</v>
      </c>
      <c r="D24" s="182"/>
      <c r="E24" s="182"/>
      <c r="F24" s="182"/>
      <c r="G24" s="129"/>
      <c r="H24" s="89">
        <v>11434</v>
      </c>
      <c r="I24" s="83">
        <v>54094</v>
      </c>
    </row>
    <row r="25" spans="1:9" ht="15.75">
      <c r="A25" s="86" t="s">
        <v>78</v>
      </c>
      <c r="B25" s="87" t="s">
        <v>196</v>
      </c>
      <c r="C25" s="182" t="s">
        <v>196</v>
      </c>
      <c r="D25" s="182"/>
      <c r="E25" s="182"/>
      <c r="F25" s="182"/>
      <c r="G25" s="129"/>
      <c r="H25" s="84"/>
      <c r="I25" s="83"/>
    </row>
    <row r="26" spans="1:9" ht="15.75">
      <c r="A26" s="121" t="s">
        <v>100</v>
      </c>
      <c r="B26" s="122" t="s">
        <v>197</v>
      </c>
      <c r="C26" s="216" t="s">
        <v>197</v>
      </c>
      <c r="D26" s="216"/>
      <c r="E26" s="216"/>
      <c r="F26" s="216"/>
      <c r="G26" s="128"/>
      <c r="H26" s="170">
        <f>H27-H28</f>
        <v>58422</v>
      </c>
      <c r="I26" s="120">
        <f>I27-I28</f>
        <v>172193</v>
      </c>
    </row>
    <row r="27" spans="1:9" ht="15.75">
      <c r="A27" s="86" t="s">
        <v>198</v>
      </c>
      <c r="B27" s="89" t="s">
        <v>199</v>
      </c>
      <c r="C27" s="182" t="s">
        <v>199</v>
      </c>
      <c r="D27" s="182"/>
      <c r="E27" s="182"/>
      <c r="F27" s="182"/>
      <c r="G27" s="129"/>
      <c r="H27" s="169">
        <v>58422</v>
      </c>
      <c r="I27" s="83">
        <v>172193</v>
      </c>
    </row>
    <row r="28" spans="1:9" ht="15.75">
      <c r="A28" s="86" t="s">
        <v>200</v>
      </c>
      <c r="B28" s="89" t="s">
        <v>201</v>
      </c>
      <c r="C28" s="182" t="s">
        <v>201</v>
      </c>
      <c r="D28" s="182"/>
      <c r="E28" s="182"/>
      <c r="F28" s="182"/>
      <c r="G28" s="129"/>
      <c r="H28" s="89"/>
      <c r="I28" s="83"/>
    </row>
    <row r="29" spans="1:9" ht="15.75">
      <c r="A29" s="119" t="s">
        <v>15</v>
      </c>
      <c r="B29" s="120" t="s">
        <v>202</v>
      </c>
      <c r="C29" s="220" t="s">
        <v>202</v>
      </c>
      <c r="D29" s="220"/>
      <c r="E29" s="220"/>
      <c r="F29" s="220"/>
      <c r="G29" s="128"/>
      <c r="H29" s="170">
        <f>H30+H31+H32+H33+H34+H35+H36+H37+H38+H39+H40+H41+H42+H43</f>
        <v>936615</v>
      </c>
      <c r="I29" s="120">
        <f>I30+I31+I32+I33+I34+I35+I36+I37+I38+I39+I40+I41+I42+I43</f>
        <v>1028002</v>
      </c>
    </row>
    <row r="30" spans="1:9" ht="15.75">
      <c r="A30" s="86" t="s">
        <v>68</v>
      </c>
      <c r="B30" s="87" t="s">
        <v>203</v>
      </c>
      <c r="C30" s="182" t="s">
        <v>204</v>
      </c>
      <c r="D30" s="183"/>
      <c r="E30" s="183"/>
      <c r="F30" s="183"/>
      <c r="G30" s="129"/>
      <c r="H30" s="169">
        <v>607085</v>
      </c>
      <c r="I30" s="83">
        <v>656273</v>
      </c>
    </row>
    <row r="31" spans="1:9" ht="15.75">
      <c r="A31" s="86" t="s">
        <v>205</v>
      </c>
      <c r="B31" s="87" t="s">
        <v>206</v>
      </c>
      <c r="C31" s="182" t="s">
        <v>207</v>
      </c>
      <c r="D31" s="183"/>
      <c r="E31" s="183"/>
      <c r="F31" s="183"/>
      <c r="G31" s="129"/>
      <c r="H31" s="169">
        <v>55108</v>
      </c>
      <c r="I31" s="83">
        <v>15078</v>
      </c>
    </row>
    <row r="32" spans="1:9" ht="15.75">
      <c r="A32" s="86" t="s">
        <v>100</v>
      </c>
      <c r="B32" s="87" t="s">
        <v>208</v>
      </c>
      <c r="C32" s="182" t="s">
        <v>209</v>
      </c>
      <c r="D32" s="183"/>
      <c r="E32" s="183"/>
      <c r="F32" s="183"/>
      <c r="G32" s="129"/>
      <c r="H32" s="89">
        <v>71350</v>
      </c>
      <c r="I32" s="86">
        <v>34590</v>
      </c>
    </row>
    <row r="33" spans="1:9" ht="15.75">
      <c r="A33" s="86" t="s">
        <v>102</v>
      </c>
      <c r="B33" s="87" t="s">
        <v>210</v>
      </c>
      <c r="C33" s="181" t="s">
        <v>211</v>
      </c>
      <c r="D33" s="183"/>
      <c r="E33" s="183"/>
      <c r="F33" s="183"/>
      <c r="G33" s="129"/>
      <c r="H33" s="89"/>
      <c r="I33" s="86">
        <v>645</v>
      </c>
    </row>
    <row r="34" spans="1:9" ht="15.75">
      <c r="A34" s="86" t="s">
        <v>126</v>
      </c>
      <c r="B34" s="87" t="s">
        <v>212</v>
      </c>
      <c r="C34" s="181" t="s">
        <v>213</v>
      </c>
      <c r="D34" s="183"/>
      <c r="E34" s="183"/>
      <c r="F34" s="183"/>
      <c r="G34" s="129"/>
      <c r="H34" s="89">
        <v>10457</v>
      </c>
      <c r="I34" s="86">
        <v>5165</v>
      </c>
    </row>
    <row r="35" spans="1:9" ht="15.75">
      <c r="A35" s="86" t="s">
        <v>214</v>
      </c>
      <c r="B35" s="87" t="s">
        <v>215</v>
      </c>
      <c r="C35" s="181" t="s">
        <v>216</v>
      </c>
      <c r="D35" s="183"/>
      <c r="E35" s="183"/>
      <c r="F35" s="183"/>
      <c r="G35" s="129"/>
      <c r="H35" s="169">
        <v>1119</v>
      </c>
      <c r="I35" s="86">
        <v>8242</v>
      </c>
    </row>
    <row r="36" spans="1:9" ht="15.75">
      <c r="A36" s="86" t="s">
        <v>217</v>
      </c>
      <c r="B36" s="87" t="s">
        <v>218</v>
      </c>
      <c r="C36" s="181" t="s">
        <v>219</v>
      </c>
      <c r="D36" s="183"/>
      <c r="E36" s="183"/>
      <c r="F36" s="183"/>
      <c r="G36" s="129"/>
      <c r="H36" s="89"/>
      <c r="I36" s="89"/>
    </row>
    <row r="37" spans="1:9" ht="15.75">
      <c r="A37" s="86" t="s">
        <v>220</v>
      </c>
      <c r="B37" s="87" t="s">
        <v>221</v>
      </c>
      <c r="C37" s="182" t="s">
        <v>221</v>
      </c>
      <c r="D37" s="183"/>
      <c r="E37" s="183"/>
      <c r="F37" s="183"/>
      <c r="G37" s="129"/>
      <c r="H37" s="89"/>
      <c r="I37" s="89"/>
    </row>
    <row r="38" spans="1:9" ht="15.75">
      <c r="A38" s="86" t="s">
        <v>222</v>
      </c>
      <c r="B38" s="87" t="s">
        <v>223</v>
      </c>
      <c r="C38" s="181" t="s">
        <v>223</v>
      </c>
      <c r="D38" s="183"/>
      <c r="E38" s="183"/>
      <c r="F38" s="183"/>
      <c r="G38" s="129"/>
      <c r="H38" s="89">
        <v>25144</v>
      </c>
      <c r="I38" s="89">
        <v>162877</v>
      </c>
    </row>
    <row r="39" spans="1:9" ht="15.75" customHeight="1">
      <c r="A39" s="86" t="s">
        <v>224</v>
      </c>
      <c r="B39" s="87" t="s">
        <v>225</v>
      </c>
      <c r="C39" s="182" t="s">
        <v>226</v>
      </c>
      <c r="D39" s="219"/>
      <c r="E39" s="219"/>
      <c r="F39" s="219"/>
      <c r="G39" s="129"/>
      <c r="H39" s="89"/>
      <c r="I39" s="89"/>
    </row>
    <row r="40" spans="1:9" ht="15.75" customHeight="1">
      <c r="A40" s="86" t="s">
        <v>227</v>
      </c>
      <c r="B40" s="87" t="s">
        <v>228</v>
      </c>
      <c r="C40" s="182" t="s">
        <v>229</v>
      </c>
      <c r="D40" s="183"/>
      <c r="E40" s="183"/>
      <c r="F40" s="183"/>
      <c r="G40" s="129"/>
      <c r="H40" s="89"/>
      <c r="I40" s="89"/>
    </row>
    <row r="41" spans="1:9" ht="15.75">
      <c r="A41" s="86" t="s">
        <v>230</v>
      </c>
      <c r="B41" s="87" t="s">
        <v>231</v>
      </c>
      <c r="C41" s="182" t="s">
        <v>232</v>
      </c>
      <c r="D41" s="183"/>
      <c r="E41" s="183"/>
      <c r="F41" s="183"/>
      <c r="G41" s="129"/>
      <c r="H41" s="89"/>
      <c r="I41" s="89"/>
    </row>
    <row r="42" spans="1:9" ht="15.75">
      <c r="A42" s="86" t="s">
        <v>233</v>
      </c>
      <c r="B42" s="87" t="s">
        <v>234</v>
      </c>
      <c r="C42" s="182" t="s">
        <v>235</v>
      </c>
      <c r="D42" s="183"/>
      <c r="E42" s="183"/>
      <c r="F42" s="183"/>
      <c r="G42" s="129"/>
      <c r="H42" s="89">
        <v>166352</v>
      </c>
      <c r="I42" s="89">
        <v>145132</v>
      </c>
    </row>
    <row r="43" spans="1:9" ht="15.75">
      <c r="A43" s="86" t="s">
        <v>236</v>
      </c>
      <c r="B43" s="87" t="s">
        <v>237</v>
      </c>
      <c r="C43" s="229" t="s">
        <v>238</v>
      </c>
      <c r="D43" s="230"/>
      <c r="E43" s="230"/>
      <c r="F43" s="231"/>
      <c r="G43" s="129"/>
      <c r="H43" s="90"/>
      <c r="I43" s="90"/>
    </row>
    <row r="44" spans="1:9" ht="15.75">
      <c r="A44" s="120" t="s">
        <v>16</v>
      </c>
      <c r="B44" s="123" t="s">
        <v>239</v>
      </c>
      <c r="C44" s="232" t="s">
        <v>239</v>
      </c>
      <c r="D44" s="233"/>
      <c r="E44" s="233"/>
      <c r="F44" s="234"/>
      <c r="G44" s="128"/>
      <c r="H44" s="167">
        <f>H19-H29</f>
        <v>-22534</v>
      </c>
      <c r="I44" s="124">
        <f>I19-I29</f>
        <v>100567</v>
      </c>
    </row>
    <row r="45" spans="1:9" ht="15.75">
      <c r="A45" s="120" t="s">
        <v>17</v>
      </c>
      <c r="B45" s="120" t="s">
        <v>240</v>
      </c>
      <c r="C45" s="235" t="s">
        <v>240</v>
      </c>
      <c r="D45" s="233"/>
      <c r="E45" s="233"/>
      <c r="F45" s="234"/>
      <c r="G45" s="130"/>
      <c r="H45" s="167">
        <f>H46-H47-H48</f>
        <v>616</v>
      </c>
      <c r="I45" s="124">
        <f>I46-I47-I48</f>
        <v>719</v>
      </c>
    </row>
    <row r="46" spans="1:9" ht="15.75">
      <c r="A46" s="89" t="s">
        <v>241</v>
      </c>
      <c r="B46" s="87" t="s">
        <v>242</v>
      </c>
      <c r="C46" s="229" t="s">
        <v>243</v>
      </c>
      <c r="D46" s="230"/>
      <c r="E46" s="230"/>
      <c r="F46" s="231"/>
      <c r="G46" s="131"/>
      <c r="H46" s="168">
        <v>616</v>
      </c>
      <c r="I46" s="90">
        <v>719</v>
      </c>
    </row>
    <row r="47" spans="1:9" ht="15.75">
      <c r="A47" s="89" t="s">
        <v>78</v>
      </c>
      <c r="B47" s="87" t="s">
        <v>244</v>
      </c>
      <c r="C47" s="229" t="s">
        <v>244</v>
      </c>
      <c r="D47" s="230"/>
      <c r="E47" s="230"/>
      <c r="F47" s="231"/>
      <c r="G47" s="131"/>
      <c r="H47" s="161"/>
      <c r="I47" s="90"/>
    </row>
    <row r="48" spans="1:9" ht="15.75">
      <c r="A48" s="89" t="s">
        <v>245</v>
      </c>
      <c r="B48" s="87" t="s">
        <v>246</v>
      </c>
      <c r="C48" s="229" t="s">
        <v>247</v>
      </c>
      <c r="D48" s="230"/>
      <c r="E48" s="230"/>
      <c r="F48" s="231"/>
      <c r="G48" s="131"/>
      <c r="H48" s="161"/>
      <c r="I48" s="90"/>
    </row>
    <row r="49" spans="1:9" ht="15.75">
      <c r="A49" s="84" t="s">
        <v>135</v>
      </c>
      <c r="B49" s="91" t="s">
        <v>248</v>
      </c>
      <c r="C49" s="223" t="s">
        <v>248</v>
      </c>
      <c r="D49" s="224"/>
      <c r="E49" s="224"/>
      <c r="F49" s="225"/>
      <c r="G49" s="131"/>
      <c r="H49" s="85">
        <v>-27</v>
      </c>
      <c r="I49" s="85">
        <v>-9</v>
      </c>
    </row>
    <row r="50" spans="1:9" ht="30" customHeight="1">
      <c r="A50" s="84" t="s">
        <v>159</v>
      </c>
      <c r="B50" s="91" t="s">
        <v>249</v>
      </c>
      <c r="C50" s="226" t="s">
        <v>249</v>
      </c>
      <c r="D50" s="227"/>
      <c r="E50" s="227"/>
      <c r="F50" s="228"/>
      <c r="G50" s="131"/>
      <c r="H50" s="85"/>
      <c r="I50" s="85"/>
    </row>
    <row r="51" spans="1:9" ht="15.75">
      <c r="A51" s="84" t="s">
        <v>171</v>
      </c>
      <c r="B51" s="91" t="s">
        <v>250</v>
      </c>
      <c r="C51" s="223" t="s">
        <v>250</v>
      </c>
      <c r="D51" s="224"/>
      <c r="E51" s="224"/>
      <c r="F51" s="225"/>
      <c r="G51" s="131"/>
      <c r="H51" s="85"/>
      <c r="I51" s="85"/>
    </row>
    <row r="52" spans="1:9" ht="30" customHeight="1">
      <c r="A52" s="120" t="s">
        <v>251</v>
      </c>
      <c r="B52" s="120" t="s">
        <v>252</v>
      </c>
      <c r="C52" s="239" t="s">
        <v>252</v>
      </c>
      <c r="D52" s="240"/>
      <c r="E52" s="240"/>
      <c r="F52" s="241"/>
      <c r="G52" s="130"/>
      <c r="H52" s="167">
        <f>H44+H45+H49+H50+H51</f>
        <v>-21945</v>
      </c>
      <c r="I52" s="124">
        <f>I44+I45+I49+I50+I51</f>
        <v>101277</v>
      </c>
    </row>
    <row r="53" spans="1:9" ht="15.75">
      <c r="A53" s="84" t="s">
        <v>68</v>
      </c>
      <c r="B53" s="84" t="s">
        <v>253</v>
      </c>
      <c r="C53" s="242" t="s">
        <v>253</v>
      </c>
      <c r="D53" s="224"/>
      <c r="E53" s="224"/>
      <c r="F53" s="225"/>
      <c r="G53" s="131"/>
      <c r="H53" s="85"/>
      <c r="I53" s="85"/>
    </row>
    <row r="54" spans="1:9" ht="15.75">
      <c r="A54" s="120" t="s">
        <v>254</v>
      </c>
      <c r="B54" s="123" t="s">
        <v>255</v>
      </c>
      <c r="C54" s="232" t="s">
        <v>255</v>
      </c>
      <c r="D54" s="233"/>
      <c r="E54" s="233"/>
      <c r="F54" s="234"/>
      <c r="G54" s="130"/>
      <c r="H54" s="167">
        <f>H52+H53</f>
        <v>-21945</v>
      </c>
      <c r="I54" s="124">
        <f>I52+I53</f>
        <v>101277</v>
      </c>
    </row>
    <row r="55" spans="1:9" ht="15.75">
      <c r="A55" s="89" t="s">
        <v>68</v>
      </c>
      <c r="B55" s="87" t="s">
        <v>256</v>
      </c>
      <c r="C55" s="229" t="s">
        <v>256</v>
      </c>
      <c r="D55" s="230"/>
      <c r="E55" s="230"/>
      <c r="F55" s="231"/>
      <c r="G55" s="131"/>
      <c r="H55" s="90"/>
      <c r="I55" s="90"/>
    </row>
    <row r="56" spans="1:9" ht="15.75">
      <c r="A56" s="89" t="s">
        <v>78</v>
      </c>
      <c r="B56" s="87" t="s">
        <v>257</v>
      </c>
      <c r="C56" s="229" t="s">
        <v>257</v>
      </c>
      <c r="D56" s="230"/>
      <c r="E56" s="230"/>
      <c r="F56" s="231"/>
      <c r="G56" s="131"/>
      <c r="H56" s="90"/>
      <c r="I56" s="90"/>
    </row>
    <row r="57" spans="1:9" ht="12.75">
      <c r="A57" s="92"/>
      <c r="B57" s="92"/>
      <c r="C57" s="92"/>
      <c r="D57" s="92"/>
      <c r="G57" s="93"/>
      <c r="H57" s="93"/>
      <c r="I57" s="93"/>
    </row>
    <row r="58" spans="1:9" s="7" customFormat="1" ht="15">
      <c r="A58" s="155"/>
      <c r="B58" s="13"/>
      <c r="C58" s="236" t="s">
        <v>259</v>
      </c>
      <c r="D58" s="236"/>
      <c r="E58" s="13"/>
      <c r="F58" s="155"/>
      <c r="G58" s="156"/>
      <c r="H58" s="177" t="s">
        <v>260</v>
      </c>
      <c r="I58" s="177"/>
    </row>
    <row r="59" spans="2:9" s="157" customFormat="1" ht="34.5" customHeight="1">
      <c r="B59" s="158"/>
      <c r="C59" s="237" t="s">
        <v>258</v>
      </c>
      <c r="D59" s="238"/>
      <c r="G59" s="3" t="s">
        <v>176</v>
      </c>
      <c r="H59" s="178" t="s">
        <v>177</v>
      </c>
      <c r="I59" s="178"/>
    </row>
  </sheetData>
  <sheetProtection/>
  <mergeCells count="58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35:F35"/>
    <mergeCell ref="C36:F36"/>
    <mergeCell ref="C49:F49"/>
    <mergeCell ref="C50:F50"/>
    <mergeCell ref="C39:F39"/>
    <mergeCell ref="C40:F40"/>
    <mergeCell ref="C41:F41"/>
    <mergeCell ref="C42:F42"/>
    <mergeCell ref="C43:F43"/>
    <mergeCell ref="C44:F44"/>
    <mergeCell ref="C31:F31"/>
    <mergeCell ref="C32:F32"/>
    <mergeCell ref="C33:F33"/>
    <mergeCell ref="C34:F34"/>
    <mergeCell ref="C27:F27"/>
    <mergeCell ref="C28:F28"/>
    <mergeCell ref="C29:F29"/>
    <mergeCell ref="C30:F30"/>
    <mergeCell ref="A12:I12"/>
    <mergeCell ref="A13:I13"/>
    <mergeCell ref="C25:F25"/>
    <mergeCell ref="C26:F26"/>
    <mergeCell ref="A16:I16"/>
    <mergeCell ref="A17:I17"/>
    <mergeCell ref="A18:B18"/>
    <mergeCell ref="C18:F18"/>
    <mergeCell ref="C19:F19"/>
    <mergeCell ref="C20:F20"/>
    <mergeCell ref="A8:I8"/>
    <mergeCell ref="A9:I9"/>
    <mergeCell ref="A10:I10"/>
    <mergeCell ref="A11:I11"/>
    <mergeCell ref="A4:I4"/>
    <mergeCell ref="A5:I5"/>
    <mergeCell ref="A6:I6"/>
    <mergeCell ref="A7:I7"/>
    <mergeCell ref="H58:I58"/>
    <mergeCell ref="H59:I59"/>
    <mergeCell ref="A14:I14"/>
    <mergeCell ref="A15:I15"/>
    <mergeCell ref="C21:F21"/>
    <mergeCell ref="C22:F22"/>
    <mergeCell ref="C23:F23"/>
    <mergeCell ref="C24:F24"/>
    <mergeCell ref="C37:F37"/>
    <mergeCell ref="C38:F38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Zeros="0" zoomScalePageLayoutView="0" workbookViewId="0" topLeftCell="C1">
      <selection activeCell="I2" sqref="I2"/>
    </sheetView>
  </sheetViews>
  <sheetFormatPr defaultColWidth="9.140625" defaultRowHeight="12.75"/>
  <cols>
    <col min="1" max="1" width="6.00390625" style="6" customWidth="1"/>
    <col min="2" max="2" width="32.8515625" style="7" customWidth="1"/>
    <col min="3" max="11" width="14.7109375" style="7" customWidth="1"/>
    <col min="12" max="16384" width="9.140625" style="7" customWidth="1"/>
  </cols>
  <sheetData>
    <row r="1" ht="15">
      <c r="I1" s="4" t="s">
        <v>18</v>
      </c>
    </row>
    <row r="2" ht="15">
      <c r="I2" s="4" t="s">
        <v>275</v>
      </c>
    </row>
    <row r="3" ht="15"/>
    <row r="4" spans="1:11" ht="15">
      <c r="A4" s="243" t="s">
        <v>20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ht="15"/>
    <row r="6" spans="1:11" ht="15">
      <c r="A6" s="245" t="s">
        <v>0</v>
      </c>
      <c r="B6" s="245" t="s">
        <v>21</v>
      </c>
      <c r="C6" s="245" t="s">
        <v>22</v>
      </c>
      <c r="D6" s="245" t="s">
        <v>23</v>
      </c>
      <c r="E6" s="245"/>
      <c r="F6" s="245"/>
      <c r="G6" s="245"/>
      <c r="H6" s="245"/>
      <c r="I6" s="245"/>
      <c r="J6" s="245"/>
      <c r="K6" s="246" t="s">
        <v>24</v>
      </c>
    </row>
    <row r="7" spans="1:11" ht="99.75">
      <c r="A7" s="245"/>
      <c r="B7" s="245"/>
      <c r="C7" s="245"/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  <c r="J7" s="9" t="s">
        <v>31</v>
      </c>
      <c r="K7" s="246"/>
    </row>
    <row r="8" spans="1:1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27">
        <v>11</v>
      </c>
    </row>
    <row r="9" spans="1:11" ht="76.5" customHeight="1">
      <c r="A9" s="125" t="s">
        <v>1</v>
      </c>
      <c r="B9" s="126" t="s">
        <v>32</v>
      </c>
      <c r="C9" s="125">
        <f>IF(C10+C13=FBApradinė!F59,C10+C13,0)</f>
        <v>2596207</v>
      </c>
      <c r="D9" s="165">
        <f aca="true" t="shared" si="0" ref="D9:J9">D10+D13</f>
        <v>1129570</v>
      </c>
      <c r="E9" s="125">
        <f t="shared" si="0"/>
        <v>0</v>
      </c>
      <c r="F9" s="125">
        <f t="shared" si="0"/>
        <v>0</v>
      </c>
      <c r="G9" s="125">
        <f t="shared" si="0"/>
        <v>0</v>
      </c>
      <c r="H9" s="125">
        <f t="shared" si="0"/>
        <v>0</v>
      </c>
      <c r="I9" s="160">
        <f t="shared" si="0"/>
        <v>665023</v>
      </c>
      <c r="J9" s="125">
        <f t="shared" si="0"/>
        <v>-51708</v>
      </c>
      <c r="K9" s="125">
        <f>IF(K10+K13='FBA '!F59,K10+K13,0)</f>
        <v>3009046</v>
      </c>
    </row>
    <row r="10" spans="1:11" ht="15" customHeight="1">
      <c r="A10" s="125" t="s">
        <v>2</v>
      </c>
      <c r="B10" s="126" t="s">
        <v>33</v>
      </c>
      <c r="C10" s="125">
        <f>C11+C12</f>
        <v>2596207</v>
      </c>
      <c r="D10" s="165">
        <f aca="true" t="shared" si="1" ref="D10:J10">D11+D12</f>
        <v>1129570</v>
      </c>
      <c r="E10" s="125">
        <f t="shared" si="1"/>
        <v>0</v>
      </c>
      <c r="F10" s="125">
        <f t="shared" si="1"/>
        <v>0</v>
      </c>
      <c r="G10" s="125">
        <f t="shared" si="1"/>
        <v>0</v>
      </c>
      <c r="H10" s="125">
        <f t="shared" si="1"/>
        <v>0</v>
      </c>
      <c r="I10" s="160">
        <f t="shared" si="1"/>
        <v>665023</v>
      </c>
      <c r="J10" s="125">
        <f t="shared" si="1"/>
        <v>-51708</v>
      </c>
      <c r="K10" s="165">
        <f>K11+K12</f>
        <v>3009046</v>
      </c>
    </row>
    <row r="11" spans="1:11" ht="15" customHeight="1">
      <c r="A11" s="10" t="s">
        <v>34</v>
      </c>
      <c r="B11" s="11" t="s">
        <v>35</v>
      </c>
      <c r="C11" s="10">
        <v>2593659</v>
      </c>
      <c r="D11" s="171">
        <v>489113</v>
      </c>
      <c r="E11" s="10"/>
      <c r="F11" s="10"/>
      <c r="G11" s="10"/>
      <c r="H11" s="10"/>
      <c r="I11" s="171">
        <v>23687</v>
      </c>
      <c r="J11" s="10">
        <v>-51708</v>
      </c>
      <c r="K11" s="166">
        <f>C11+D11+E11-F11-G11-H11-I11+J11</f>
        <v>3007377</v>
      </c>
    </row>
    <row r="12" spans="1:11" ht="15" customHeight="1">
      <c r="A12" s="10" t="s">
        <v>36</v>
      </c>
      <c r="B12" s="11" t="s">
        <v>37</v>
      </c>
      <c r="C12" s="10">
        <v>2548</v>
      </c>
      <c r="D12" s="171">
        <v>640457</v>
      </c>
      <c r="E12" s="10"/>
      <c r="F12" s="10"/>
      <c r="G12" s="10"/>
      <c r="H12" s="10"/>
      <c r="I12" s="171">
        <v>641336</v>
      </c>
      <c r="J12" s="10"/>
      <c r="K12" s="166">
        <f>C12+D12+E12-F12-G12-H12-I12+J12</f>
        <v>1669</v>
      </c>
    </row>
    <row r="13" spans="1:11" ht="15" customHeight="1">
      <c r="A13" s="125" t="s">
        <v>3</v>
      </c>
      <c r="B13" s="126" t="s">
        <v>38</v>
      </c>
      <c r="C13" s="125">
        <f>C14+C15</f>
        <v>0</v>
      </c>
      <c r="D13" s="160">
        <f aca="true" t="shared" si="2" ref="D13:K13">D14+D15</f>
        <v>0</v>
      </c>
      <c r="E13" s="125">
        <f t="shared" si="2"/>
        <v>0</v>
      </c>
      <c r="F13" s="125">
        <f t="shared" si="2"/>
        <v>0</v>
      </c>
      <c r="G13" s="125">
        <f t="shared" si="2"/>
        <v>0</v>
      </c>
      <c r="H13" s="125">
        <f t="shared" si="2"/>
        <v>0</v>
      </c>
      <c r="I13" s="160">
        <f t="shared" si="2"/>
        <v>0</v>
      </c>
      <c r="J13" s="125">
        <f t="shared" si="2"/>
        <v>0</v>
      </c>
      <c r="K13" s="125">
        <f t="shared" si="2"/>
        <v>0</v>
      </c>
    </row>
    <row r="14" spans="1:11" ht="15" customHeight="1">
      <c r="A14" s="10" t="s">
        <v>39</v>
      </c>
      <c r="B14" s="11" t="s">
        <v>35</v>
      </c>
      <c r="C14" s="10"/>
      <c r="D14" s="159"/>
      <c r="E14" s="10"/>
      <c r="F14" s="10"/>
      <c r="G14" s="10"/>
      <c r="H14" s="10"/>
      <c r="I14" s="159"/>
      <c r="J14" s="10"/>
      <c r="K14" s="127">
        <f>C14+D14+E14-F14-G14-H14-I14</f>
        <v>0</v>
      </c>
    </row>
    <row r="15" spans="1:11" ht="15" customHeight="1">
      <c r="A15" s="10" t="s">
        <v>40</v>
      </c>
      <c r="B15" s="11" t="s">
        <v>37</v>
      </c>
      <c r="C15" s="10"/>
      <c r="D15" s="10"/>
      <c r="E15" s="10"/>
      <c r="F15" s="10"/>
      <c r="G15" s="10"/>
      <c r="H15" s="10"/>
      <c r="I15" s="10"/>
      <c r="J15" s="10"/>
      <c r="K15" s="127">
        <f>C15+D15+E15-F15-G15-H15-I15</f>
        <v>0</v>
      </c>
    </row>
    <row r="16" spans="1:11" ht="15" customHeight="1">
      <c r="A16" s="125" t="s">
        <v>4</v>
      </c>
      <c r="B16" s="126" t="s">
        <v>41</v>
      </c>
      <c r="C16" s="125">
        <f>IF(C17+C20=FBApradinė!F60,C17+C20,0)</f>
        <v>58675</v>
      </c>
      <c r="D16" s="125">
        <f aca="true" t="shared" si="3" ref="D16:J16">D17+D20</f>
        <v>72943</v>
      </c>
      <c r="E16" s="125">
        <f t="shared" si="3"/>
        <v>0</v>
      </c>
      <c r="F16" s="125">
        <f t="shared" si="3"/>
        <v>0</v>
      </c>
      <c r="G16" s="125">
        <f t="shared" si="3"/>
        <v>0</v>
      </c>
      <c r="H16" s="125">
        <f t="shared" si="3"/>
        <v>0</v>
      </c>
      <c r="I16" s="125">
        <f t="shared" si="3"/>
        <v>55706</v>
      </c>
      <c r="J16" s="125">
        <f t="shared" si="3"/>
        <v>0</v>
      </c>
      <c r="K16" s="165">
        <f>IF(K17+K20='FBA '!F60,K17+K20,0)</f>
        <v>75912</v>
      </c>
    </row>
    <row r="17" spans="1:11" ht="15" customHeight="1">
      <c r="A17" s="125" t="s">
        <v>10</v>
      </c>
      <c r="B17" s="126" t="s">
        <v>33</v>
      </c>
      <c r="C17" s="125">
        <f>C18+C19</f>
        <v>58675</v>
      </c>
      <c r="D17" s="125">
        <f aca="true" t="shared" si="4" ref="D17:K17">D18+D19</f>
        <v>72943</v>
      </c>
      <c r="E17" s="125">
        <f t="shared" si="4"/>
        <v>0</v>
      </c>
      <c r="F17" s="125">
        <f t="shared" si="4"/>
        <v>0</v>
      </c>
      <c r="G17" s="125">
        <f t="shared" si="4"/>
        <v>0</v>
      </c>
      <c r="H17" s="125">
        <f t="shared" si="4"/>
        <v>0</v>
      </c>
      <c r="I17" s="125">
        <f t="shared" si="4"/>
        <v>55706</v>
      </c>
      <c r="J17" s="125">
        <f>J18+J19</f>
        <v>0</v>
      </c>
      <c r="K17" s="165">
        <f t="shared" si="4"/>
        <v>75912</v>
      </c>
    </row>
    <row r="18" spans="1:11" ht="15" customHeight="1">
      <c r="A18" s="10" t="s">
        <v>42</v>
      </c>
      <c r="B18" s="11" t="s">
        <v>35</v>
      </c>
      <c r="C18" s="10">
        <v>58675</v>
      </c>
      <c r="D18" s="171">
        <v>37307</v>
      </c>
      <c r="E18" s="10"/>
      <c r="F18" s="10"/>
      <c r="G18" s="10"/>
      <c r="H18" s="10"/>
      <c r="I18" s="10">
        <v>24573</v>
      </c>
      <c r="J18" s="10"/>
      <c r="K18" s="127">
        <f>C18+D18+E18-F18-G18-H18-I18</f>
        <v>71409</v>
      </c>
    </row>
    <row r="19" spans="1:11" ht="15" customHeight="1">
      <c r="A19" s="10" t="s">
        <v>43</v>
      </c>
      <c r="B19" s="11" t="s">
        <v>37</v>
      </c>
      <c r="C19" s="10"/>
      <c r="D19" s="171">
        <v>35636</v>
      </c>
      <c r="E19" s="10"/>
      <c r="F19" s="10"/>
      <c r="G19" s="10"/>
      <c r="H19" s="10"/>
      <c r="I19" s="10">
        <v>31133</v>
      </c>
      <c r="J19" s="10"/>
      <c r="K19" s="166">
        <f>C19+D19+E19-F19-G19-H19-I19</f>
        <v>4503</v>
      </c>
    </row>
    <row r="20" spans="1:11" ht="15" customHeight="1">
      <c r="A20" s="125" t="s">
        <v>11</v>
      </c>
      <c r="B20" s="126" t="s">
        <v>44</v>
      </c>
      <c r="C20" s="125">
        <f>C21+C22</f>
        <v>0</v>
      </c>
      <c r="D20" s="125">
        <f aca="true" t="shared" si="5" ref="D20:K20">D21+D22</f>
        <v>0</v>
      </c>
      <c r="E20" s="125">
        <f t="shared" si="5"/>
        <v>0</v>
      </c>
      <c r="F20" s="125">
        <f t="shared" si="5"/>
        <v>0</v>
      </c>
      <c r="G20" s="125">
        <f t="shared" si="5"/>
        <v>0</v>
      </c>
      <c r="H20" s="125">
        <f t="shared" si="5"/>
        <v>0</v>
      </c>
      <c r="I20" s="160">
        <f t="shared" si="5"/>
        <v>0</v>
      </c>
      <c r="J20" s="125">
        <f t="shared" si="5"/>
        <v>0</v>
      </c>
      <c r="K20" s="125">
        <f t="shared" si="5"/>
        <v>0</v>
      </c>
    </row>
    <row r="21" spans="1:11" ht="15" customHeight="1">
      <c r="A21" s="10" t="s">
        <v>45</v>
      </c>
      <c r="B21" s="11" t="s">
        <v>35</v>
      </c>
      <c r="C21" s="10"/>
      <c r="D21" s="159"/>
      <c r="E21" s="10"/>
      <c r="F21" s="10"/>
      <c r="G21" s="10"/>
      <c r="H21" s="10"/>
      <c r="I21" s="159"/>
      <c r="J21" s="10"/>
      <c r="K21" s="127">
        <f>C21+D21+E21-F21-G21-H21-I21</f>
        <v>0</v>
      </c>
    </row>
    <row r="22" spans="1:11" ht="15" customHeight="1">
      <c r="A22" s="10" t="s">
        <v>46</v>
      </c>
      <c r="B22" s="11" t="s">
        <v>37</v>
      </c>
      <c r="C22" s="10"/>
      <c r="D22" s="159"/>
      <c r="E22" s="10"/>
      <c r="F22" s="10"/>
      <c r="G22" s="10"/>
      <c r="H22" s="10"/>
      <c r="I22" s="10"/>
      <c r="J22" s="10"/>
      <c r="K22" s="127">
        <f>C22+D22+E22-F22-G22-H22-I22</f>
        <v>0</v>
      </c>
    </row>
    <row r="23" spans="1:11" ht="43.5" customHeight="1">
      <c r="A23" s="125" t="s">
        <v>5</v>
      </c>
      <c r="B23" s="126" t="s">
        <v>47</v>
      </c>
      <c r="C23" s="125">
        <f>IF(C24+C27+C30=FBApradinė!F61,C24+C27+C30,0)</f>
        <v>4420191</v>
      </c>
      <c r="D23" s="125">
        <f aca="true" t="shared" si="6" ref="D23:J23">D24+D27+D30</f>
        <v>844106</v>
      </c>
      <c r="E23" s="125">
        <f t="shared" si="6"/>
        <v>0</v>
      </c>
      <c r="F23" s="125">
        <f t="shared" si="6"/>
        <v>0</v>
      </c>
      <c r="G23" s="125">
        <f t="shared" si="6"/>
        <v>0</v>
      </c>
      <c r="H23" s="125">
        <f t="shared" si="6"/>
        <v>0</v>
      </c>
      <c r="I23" s="125">
        <f t="shared" si="6"/>
        <v>80930</v>
      </c>
      <c r="J23" s="125">
        <f t="shared" si="6"/>
        <v>-293012</v>
      </c>
      <c r="K23" s="125">
        <f>IF(K24+K27+K30='FBA '!F61,K24+K27+K30,0)</f>
        <v>4890355</v>
      </c>
    </row>
    <row r="24" spans="1:11" ht="15" customHeight="1">
      <c r="A24" s="125" t="s">
        <v>6</v>
      </c>
      <c r="B24" s="126" t="s">
        <v>33</v>
      </c>
      <c r="C24" s="125">
        <f>C25+C26</f>
        <v>4420191</v>
      </c>
      <c r="D24" s="125">
        <f aca="true" t="shared" si="7" ref="D24:K24">D25+D26</f>
        <v>844106</v>
      </c>
      <c r="E24" s="125">
        <f t="shared" si="7"/>
        <v>0</v>
      </c>
      <c r="F24" s="125">
        <f t="shared" si="7"/>
        <v>0</v>
      </c>
      <c r="G24" s="125">
        <f t="shared" si="7"/>
        <v>0</v>
      </c>
      <c r="H24" s="125">
        <f t="shared" si="7"/>
        <v>0</v>
      </c>
      <c r="I24" s="125">
        <f t="shared" si="7"/>
        <v>80930</v>
      </c>
      <c r="J24" s="125">
        <f>J25+J26</f>
        <v>-293012</v>
      </c>
      <c r="K24" s="125">
        <f t="shared" si="7"/>
        <v>4890355</v>
      </c>
    </row>
    <row r="25" spans="1:11" ht="15" customHeight="1">
      <c r="A25" s="10" t="s">
        <v>48</v>
      </c>
      <c r="B25" s="11" t="s">
        <v>35</v>
      </c>
      <c r="C25" s="10">
        <v>4420191</v>
      </c>
      <c r="D25" s="10">
        <v>790287</v>
      </c>
      <c r="E25" s="10"/>
      <c r="F25" s="10"/>
      <c r="G25" s="10"/>
      <c r="H25" s="10"/>
      <c r="I25" s="10">
        <v>27111</v>
      </c>
      <c r="J25" s="10">
        <v>-293012</v>
      </c>
      <c r="K25" s="127">
        <f>C25+D25+E25-F25-G25-H25-I25+J25</f>
        <v>4890355</v>
      </c>
    </row>
    <row r="26" spans="1:11" ht="15" customHeight="1">
      <c r="A26" s="10" t="s">
        <v>49</v>
      </c>
      <c r="B26" s="11" t="s">
        <v>37</v>
      </c>
      <c r="C26" s="10"/>
      <c r="D26" s="10">
        <v>53819</v>
      </c>
      <c r="E26" s="10"/>
      <c r="F26" s="10"/>
      <c r="G26" s="10"/>
      <c r="H26" s="10"/>
      <c r="I26" s="10">
        <v>53819</v>
      </c>
      <c r="J26" s="10"/>
      <c r="K26" s="127">
        <f>C26+D26+E26-F26-G26-H26-I26+J26</f>
        <v>0</v>
      </c>
    </row>
    <row r="27" spans="1:11" ht="15" customHeight="1">
      <c r="A27" s="125" t="s">
        <v>7</v>
      </c>
      <c r="B27" s="126" t="s">
        <v>38</v>
      </c>
      <c r="C27" s="125">
        <f>C28+C29</f>
        <v>0</v>
      </c>
      <c r="D27" s="125">
        <f aca="true" t="shared" si="8" ref="D27:K27">D28+D29</f>
        <v>0</v>
      </c>
      <c r="E27" s="125">
        <f t="shared" si="8"/>
        <v>0</v>
      </c>
      <c r="F27" s="125">
        <f t="shared" si="8"/>
        <v>0</v>
      </c>
      <c r="G27" s="125">
        <f t="shared" si="8"/>
        <v>0</v>
      </c>
      <c r="H27" s="125">
        <f t="shared" si="8"/>
        <v>0</v>
      </c>
      <c r="I27" s="125">
        <f t="shared" si="8"/>
        <v>0</v>
      </c>
      <c r="J27" s="125">
        <f t="shared" si="8"/>
        <v>0</v>
      </c>
      <c r="K27" s="125">
        <f t="shared" si="8"/>
        <v>0</v>
      </c>
    </row>
    <row r="28" spans="1:11" ht="15" customHeight="1">
      <c r="A28" s="10" t="s">
        <v>50</v>
      </c>
      <c r="B28" s="11" t="s">
        <v>35</v>
      </c>
      <c r="C28" s="10"/>
      <c r="D28" s="10"/>
      <c r="E28" s="10"/>
      <c r="F28" s="10"/>
      <c r="G28" s="10"/>
      <c r="H28" s="10"/>
      <c r="I28" s="10"/>
      <c r="J28" s="10"/>
      <c r="K28" s="127">
        <f>C28+D28+E28-F28-G28-H28-I28</f>
        <v>0</v>
      </c>
    </row>
    <row r="29" spans="1:11" ht="15" customHeight="1">
      <c r="A29" s="10" t="s">
        <v>51</v>
      </c>
      <c r="B29" s="11" t="s">
        <v>37</v>
      </c>
      <c r="C29" s="10"/>
      <c r="D29" s="10"/>
      <c r="E29" s="10"/>
      <c r="F29" s="10"/>
      <c r="G29" s="10"/>
      <c r="H29" s="10"/>
      <c r="I29" s="10"/>
      <c r="J29" s="10"/>
      <c r="K29" s="127">
        <f>C29+D29+E29-F29-G29-H29-I29</f>
        <v>0</v>
      </c>
    </row>
    <row r="30" spans="1:11" ht="15" customHeight="1">
      <c r="A30" s="125" t="s">
        <v>19</v>
      </c>
      <c r="B30" s="126" t="s">
        <v>52</v>
      </c>
      <c r="C30" s="125">
        <f>C31+C32</f>
        <v>0</v>
      </c>
      <c r="D30" s="125">
        <f aca="true" t="shared" si="9" ref="D30:K30">D31+D32</f>
        <v>0</v>
      </c>
      <c r="E30" s="125">
        <f t="shared" si="9"/>
        <v>0</v>
      </c>
      <c r="F30" s="125">
        <f t="shared" si="9"/>
        <v>0</v>
      </c>
      <c r="G30" s="125">
        <f t="shared" si="9"/>
        <v>0</v>
      </c>
      <c r="H30" s="125">
        <f t="shared" si="9"/>
        <v>0</v>
      </c>
      <c r="I30" s="125">
        <f t="shared" si="9"/>
        <v>0</v>
      </c>
      <c r="J30" s="125">
        <f t="shared" si="9"/>
        <v>0</v>
      </c>
      <c r="K30" s="125">
        <f t="shared" si="9"/>
        <v>0</v>
      </c>
    </row>
    <row r="31" spans="1:11" ht="15" customHeight="1">
      <c r="A31" s="10" t="s">
        <v>53</v>
      </c>
      <c r="B31" s="11" t="s">
        <v>35</v>
      </c>
      <c r="C31" s="10"/>
      <c r="D31" s="10"/>
      <c r="E31" s="10"/>
      <c r="F31" s="10"/>
      <c r="G31" s="10"/>
      <c r="H31" s="10"/>
      <c r="I31" s="10"/>
      <c r="J31" s="10"/>
      <c r="K31" s="127">
        <f>C31+D31+E31-F31-G31-H31-I31</f>
        <v>0</v>
      </c>
    </row>
    <row r="32" spans="1:11" ht="15" customHeight="1">
      <c r="A32" s="10" t="s">
        <v>54</v>
      </c>
      <c r="B32" s="11" t="s">
        <v>37</v>
      </c>
      <c r="C32" s="10"/>
      <c r="D32" s="10"/>
      <c r="E32" s="10"/>
      <c r="F32" s="10"/>
      <c r="G32" s="10"/>
      <c r="H32" s="10"/>
      <c r="I32" s="10"/>
      <c r="J32" s="10"/>
      <c r="K32" s="127">
        <f>C32+D32+E32-F32-G32-H32-I32</f>
        <v>0</v>
      </c>
    </row>
    <row r="33" spans="1:11" ht="15" customHeight="1">
      <c r="A33" s="125" t="s">
        <v>8</v>
      </c>
      <c r="B33" s="126" t="s">
        <v>55</v>
      </c>
      <c r="C33" s="125">
        <f>IF(C34+C35=FBApradinė!F62,C34+C35,0)</f>
        <v>386155</v>
      </c>
      <c r="D33" s="125">
        <f aca="true" t="shared" si="10" ref="D33:J33">D34+D35</f>
        <v>6738</v>
      </c>
      <c r="E33" s="125">
        <f t="shared" si="10"/>
        <v>0</v>
      </c>
      <c r="F33" s="125">
        <f t="shared" si="10"/>
        <v>0</v>
      </c>
      <c r="G33" s="125">
        <f t="shared" si="10"/>
        <v>0</v>
      </c>
      <c r="H33" s="125">
        <f t="shared" si="10"/>
        <v>0</v>
      </c>
      <c r="I33" s="125">
        <f t="shared" si="10"/>
        <v>12333</v>
      </c>
      <c r="J33" s="125">
        <f t="shared" si="10"/>
        <v>0</v>
      </c>
      <c r="K33" s="125">
        <f>IF(K34+K35='FBA '!F62,K34+K35,0)</f>
        <v>380560</v>
      </c>
    </row>
    <row r="34" spans="1:11" ht="15" customHeight="1">
      <c r="A34" s="10" t="s">
        <v>12</v>
      </c>
      <c r="B34" s="11" t="s">
        <v>35</v>
      </c>
      <c r="C34" s="10">
        <v>353544</v>
      </c>
      <c r="D34" s="10"/>
      <c r="E34" s="10"/>
      <c r="F34" s="10"/>
      <c r="G34" s="10"/>
      <c r="H34" s="10"/>
      <c r="I34" s="10">
        <v>7711</v>
      </c>
      <c r="J34" s="10"/>
      <c r="K34" s="127">
        <f>C34+D34+E34-F34-G34-H34-I34</f>
        <v>345833</v>
      </c>
    </row>
    <row r="35" spans="1:11" ht="15" customHeight="1">
      <c r="A35" s="10" t="s">
        <v>13</v>
      </c>
      <c r="B35" s="11" t="s">
        <v>37</v>
      </c>
      <c r="C35" s="10">
        <v>32611</v>
      </c>
      <c r="D35" s="10">
        <v>6738</v>
      </c>
      <c r="E35" s="10"/>
      <c r="F35" s="10"/>
      <c r="G35" s="10"/>
      <c r="H35" s="10"/>
      <c r="I35" s="10">
        <v>4622</v>
      </c>
      <c r="J35" s="10"/>
      <c r="K35" s="127">
        <f>C35+D35+E35-F35-G35-H35-I35</f>
        <v>34727</v>
      </c>
    </row>
    <row r="36" spans="1:11" ht="15" customHeight="1">
      <c r="A36" s="125" t="s">
        <v>9</v>
      </c>
      <c r="B36" s="126" t="s">
        <v>56</v>
      </c>
      <c r="C36" s="125">
        <f>IF(C9+C16+C23+C33=FBApradinė!F58,C9+C16+C23+C33,0)</f>
        <v>7461228</v>
      </c>
      <c r="D36" s="125">
        <f aca="true" t="shared" si="11" ref="D36:I36">D9+D16+D23+D33</f>
        <v>2053357</v>
      </c>
      <c r="E36" s="125">
        <f t="shared" si="11"/>
        <v>0</v>
      </c>
      <c r="F36" s="125">
        <f t="shared" si="11"/>
        <v>0</v>
      </c>
      <c r="G36" s="125">
        <f t="shared" si="11"/>
        <v>0</v>
      </c>
      <c r="H36" s="125">
        <f t="shared" si="11"/>
        <v>0</v>
      </c>
      <c r="I36" s="125">
        <f t="shared" si="11"/>
        <v>813992</v>
      </c>
      <c r="J36" s="125"/>
      <c r="K36" s="165">
        <f>IF(K9+K16+K23+K33='FBA '!F58,K9+K16+K23+K33,0)</f>
        <v>8355873</v>
      </c>
    </row>
    <row r="38" spans="4:7" ht="15">
      <c r="D38" s="13"/>
      <c r="E38" s="13"/>
      <c r="F38" s="13"/>
      <c r="G38" s="13"/>
    </row>
  </sheetData>
  <sheetProtection/>
  <mergeCells count="6">
    <mergeCell ref="A4:K4"/>
    <mergeCell ref="A6:A7"/>
    <mergeCell ref="B6:B7"/>
    <mergeCell ref="C6:C7"/>
    <mergeCell ref="D6:J6"/>
    <mergeCell ref="K6:K7"/>
  </mergeCells>
  <printOptions/>
  <pageMargins left="0.9055118110236221" right="0.11811023622047245" top="0.5511811023622047" bottom="0.1968503937007874" header="0.31496062992125984" footer="0.31496062992125984"/>
  <pageSetup fitToHeight="2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Globos namai</cp:lastModifiedBy>
  <cp:lastPrinted>2011-08-18T10:56:56Z</cp:lastPrinted>
  <dcterms:created xsi:type="dcterms:W3CDTF">2009-09-14T09:14:31Z</dcterms:created>
  <dcterms:modified xsi:type="dcterms:W3CDTF">2011-11-23T06:25:22Z</dcterms:modified>
  <cp:category/>
  <cp:version/>
  <cp:contentType/>
  <cp:contentStatus/>
</cp:coreProperties>
</file>